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" yWindow="225" windowWidth="27825" windowHeight="5460" tabRatio="651"/>
  </bookViews>
  <sheets>
    <sheet name="подкорм" sheetId="2" r:id="rId1"/>
    <sheet name="яров.сев и зерновые" sheetId="3" r:id="rId2"/>
    <sheet name="пшен и ячме" sheetId="7" r:id="rId3"/>
    <sheet name="кукуруза" sheetId="8" r:id="rId4"/>
    <sheet name="рис" sheetId="11" r:id="rId5"/>
    <sheet name="свекла" sheetId="5" r:id="rId6"/>
    <sheet name="лен" sheetId="12" r:id="rId7"/>
    <sheet name="подсолнечник" sheetId="6" r:id="rId8"/>
    <sheet name="соя" sheetId="10" r:id="rId9"/>
    <sheet name="рапс" sheetId="9" r:id="rId10"/>
    <sheet name="картоф и овощ" sheetId="4" r:id="rId11"/>
  </sheets>
  <definedNames>
    <definedName name="_xlnm.Print_Titles" localSheetId="10">'картоф и овощ'!$6:$8</definedName>
    <definedName name="_xlnm.Print_Titles" localSheetId="3">кукуруза!$3:$4</definedName>
    <definedName name="_xlnm.Print_Titles" localSheetId="0">подкорм!$3:$4</definedName>
    <definedName name="_xlnm.Print_Titles" localSheetId="2">'пшен и ячме'!$9:$10</definedName>
    <definedName name="_xlnm.Print_Titles" localSheetId="9">рапс!$3:$4</definedName>
    <definedName name="_xlnm.Print_Titles" localSheetId="8">соя!$3:$4</definedName>
    <definedName name="_xlnm.Print_Titles" localSheetId="1">'яров.сев и зерновые'!$3:$4</definedName>
    <definedName name="_xlnm.Print_Area" localSheetId="10">'картоф и овощ'!$A$1:$K$105</definedName>
    <definedName name="_xlnm.Print_Area" localSheetId="3">кукуруза!$A$1:$F$102</definedName>
    <definedName name="_xlnm.Print_Area" localSheetId="0">подкорм!$A$1:$F$102</definedName>
    <definedName name="_xlnm.Print_Area" localSheetId="7">подсолнечник!$A$1:$F$103</definedName>
    <definedName name="_xlnm.Print_Area" localSheetId="2">'пшен и ячме'!$A$1:$K$107</definedName>
    <definedName name="_xlnm.Print_Area" localSheetId="9">рапс!$A$1:$F$102</definedName>
    <definedName name="_xlnm.Print_Area" localSheetId="5">свекла!$A$1:$F$102</definedName>
    <definedName name="_xlnm.Print_Area" localSheetId="8">соя!$A$1:$F$99</definedName>
    <definedName name="_xlnm.Print_Area" localSheetId="1">'яров.сев и зерновые'!$A$1:$K$101</definedName>
  </definedNames>
  <calcPr calcId="145621"/>
</workbook>
</file>

<file path=xl/calcChain.xml><?xml version="1.0" encoding="utf-8"?>
<calcChain xmlns="http://schemas.openxmlformats.org/spreadsheetml/2006/main">
  <c r="F67" i="5" l="1"/>
  <c r="D67" i="5"/>
  <c r="F68" i="6"/>
  <c r="D68" i="6"/>
  <c r="K71" i="4"/>
  <c r="I71" i="4"/>
  <c r="F71" i="4"/>
  <c r="D71" i="4"/>
  <c r="K27" i="4"/>
  <c r="I27" i="4"/>
  <c r="F27" i="4"/>
  <c r="D27" i="4"/>
  <c r="F67" i="9"/>
  <c r="D67" i="9"/>
  <c r="K73" i="7"/>
  <c r="I73" i="7"/>
  <c r="F73" i="7"/>
  <c r="D73" i="7"/>
  <c r="K29" i="7"/>
  <c r="I29" i="7"/>
  <c r="F29" i="7"/>
  <c r="D29" i="7"/>
  <c r="K67" i="3"/>
  <c r="I67" i="3"/>
  <c r="F67" i="3"/>
  <c r="D67" i="3"/>
  <c r="K23" i="3"/>
  <c r="I23" i="3"/>
  <c r="F23" i="3"/>
  <c r="D23" i="3"/>
  <c r="F67" i="2"/>
  <c r="D67" i="2"/>
  <c r="F23" i="2"/>
  <c r="D23" i="2"/>
  <c r="A2" i="12" l="1"/>
  <c r="D102" i="12"/>
  <c r="D101" i="12"/>
  <c r="F100" i="12"/>
  <c r="D100" i="12"/>
  <c r="F99" i="12"/>
  <c r="D99" i="12"/>
  <c r="F98" i="12"/>
  <c r="D98" i="12"/>
  <c r="F97" i="12"/>
  <c r="D97" i="12"/>
  <c r="F96" i="12"/>
  <c r="D96" i="12"/>
  <c r="F95" i="12"/>
  <c r="D95" i="12"/>
  <c r="F94" i="12"/>
  <c r="D94" i="12"/>
  <c r="F93" i="12"/>
  <c r="D93" i="12"/>
  <c r="C92" i="12"/>
  <c r="F92" i="12" s="1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6" i="12"/>
  <c r="D76" i="12"/>
  <c r="C75" i="12"/>
  <c r="D75" i="12" s="1"/>
  <c r="F74" i="12"/>
  <c r="D74" i="12"/>
  <c r="F73" i="12"/>
  <c r="D73" i="12"/>
  <c r="F72" i="12"/>
  <c r="D72" i="12"/>
  <c r="F71" i="12"/>
  <c r="D71" i="12"/>
  <c r="F70" i="12"/>
  <c r="D70" i="12"/>
  <c r="F69" i="12"/>
  <c r="D69" i="12"/>
  <c r="C68" i="12"/>
  <c r="F68" i="12" s="1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4" i="12"/>
  <c r="D54" i="12"/>
  <c r="C53" i="12"/>
  <c r="F53" i="12" s="1"/>
  <c r="F52" i="12"/>
  <c r="D52" i="12"/>
  <c r="F51" i="12"/>
  <c r="D51" i="12"/>
  <c r="F50" i="12"/>
  <c r="D50" i="12"/>
  <c r="F49" i="12"/>
  <c r="D49" i="12"/>
  <c r="F48" i="12"/>
  <c r="D48" i="12"/>
  <c r="F47" i="12"/>
  <c r="D47" i="12"/>
  <c r="F46" i="12"/>
  <c r="D46" i="12"/>
  <c r="C45" i="12"/>
  <c r="F45" i="12" s="1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C36" i="12"/>
  <c r="F36" i="12" s="1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C6" i="12"/>
  <c r="F6" i="12" s="1"/>
  <c r="D36" i="12" l="1"/>
  <c r="D92" i="12"/>
  <c r="D6" i="12"/>
  <c r="D53" i="12"/>
  <c r="D45" i="12"/>
  <c r="D68" i="12"/>
  <c r="F75" i="12"/>
  <c r="C5" i="12"/>
  <c r="F5" i="12" l="1"/>
  <c r="D5" i="12"/>
  <c r="C53" i="3"/>
  <c r="D102" i="11" l="1"/>
  <c r="F101" i="11"/>
  <c r="D101" i="11"/>
  <c r="F100" i="11"/>
  <c r="D100" i="11"/>
  <c r="F99" i="11"/>
  <c r="D99" i="11"/>
  <c r="F98" i="11"/>
  <c r="D98" i="11"/>
  <c r="F97" i="11"/>
  <c r="D97" i="11"/>
  <c r="F96" i="11"/>
  <c r="D96" i="11"/>
  <c r="F95" i="11"/>
  <c r="D95" i="11"/>
  <c r="F94" i="11"/>
  <c r="D94" i="11"/>
  <c r="F93" i="11"/>
  <c r="D93" i="11"/>
  <c r="C92" i="11"/>
  <c r="D92" i="11" s="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6" i="11"/>
  <c r="D76" i="11"/>
  <c r="C75" i="11"/>
  <c r="F75" i="11" s="1"/>
  <c r="F74" i="11"/>
  <c r="D74" i="11"/>
  <c r="F73" i="11"/>
  <c r="D73" i="11"/>
  <c r="F72" i="11"/>
  <c r="D72" i="11"/>
  <c r="F71" i="11"/>
  <c r="D71" i="11"/>
  <c r="F70" i="11"/>
  <c r="D70" i="11"/>
  <c r="F69" i="11"/>
  <c r="D69" i="11"/>
  <c r="C68" i="11"/>
  <c r="D68" i="11" s="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C53" i="11"/>
  <c r="F53" i="11" s="1"/>
  <c r="F52" i="11"/>
  <c r="D52" i="11"/>
  <c r="F51" i="11"/>
  <c r="D51" i="11"/>
  <c r="F50" i="11"/>
  <c r="D50" i="11"/>
  <c r="F49" i="11"/>
  <c r="D49" i="11"/>
  <c r="F48" i="11"/>
  <c r="D48" i="11"/>
  <c r="F47" i="11"/>
  <c r="D47" i="11"/>
  <c r="F46" i="11"/>
  <c r="D46" i="11"/>
  <c r="C45" i="11"/>
  <c r="D45" i="11" s="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C36" i="11"/>
  <c r="F36" i="11" s="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C25" i="11"/>
  <c r="D25" i="11" s="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C6" i="11"/>
  <c r="F6" i="11" s="1"/>
  <c r="A2" i="11"/>
  <c r="D75" i="11" l="1"/>
  <c r="D36" i="11"/>
  <c r="C5" i="11"/>
  <c r="D5" i="11" s="1"/>
  <c r="D6" i="11"/>
  <c r="D53" i="11"/>
  <c r="F25" i="11"/>
  <c r="F45" i="11"/>
  <c r="F68" i="11"/>
  <c r="F92" i="11"/>
  <c r="A2" i="10"/>
  <c r="F5" i="11" l="1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4" i="10"/>
  <c r="D94" i="10"/>
  <c r="F93" i="10"/>
  <c r="D93" i="10"/>
  <c r="C92" i="10"/>
  <c r="D92" i="10" s="1"/>
  <c r="F91" i="10"/>
  <c r="D91" i="10"/>
  <c r="F90" i="10"/>
  <c r="D90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C75" i="10"/>
  <c r="F75" i="10" s="1"/>
  <c r="F74" i="10"/>
  <c r="D74" i="10"/>
  <c r="F73" i="10"/>
  <c r="D73" i="10"/>
  <c r="F72" i="10"/>
  <c r="D72" i="10"/>
  <c r="F71" i="10"/>
  <c r="D71" i="10"/>
  <c r="F70" i="10"/>
  <c r="D70" i="10"/>
  <c r="F69" i="10"/>
  <c r="D69" i="10"/>
  <c r="C68" i="10"/>
  <c r="D68" i="10" s="1"/>
  <c r="F67" i="10"/>
  <c r="D67" i="10"/>
  <c r="F66" i="10"/>
  <c r="D66" i="10"/>
  <c r="F65" i="10"/>
  <c r="D65" i="10"/>
  <c r="F64" i="10"/>
  <c r="D64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C53" i="10"/>
  <c r="F53" i="10" s="1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C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C36" i="10"/>
  <c r="F36" i="10" s="1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C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C6" i="10"/>
  <c r="D45" i="10" l="1"/>
  <c r="D25" i="10"/>
  <c r="F6" i="10"/>
  <c r="C5" i="10"/>
  <c r="D6" i="10"/>
  <c r="D53" i="10"/>
  <c r="D36" i="10"/>
  <c r="D75" i="10"/>
  <c r="F25" i="10"/>
  <c r="F45" i="10"/>
  <c r="F68" i="10"/>
  <c r="F92" i="10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C92" i="9"/>
  <c r="F92" i="9" s="1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C75" i="9"/>
  <c r="F75" i="9" s="1"/>
  <c r="F74" i="9"/>
  <c r="D74" i="9"/>
  <c r="F73" i="9"/>
  <c r="D73" i="9"/>
  <c r="F72" i="9"/>
  <c r="D72" i="9"/>
  <c r="F71" i="9"/>
  <c r="D71" i="9"/>
  <c r="F70" i="9"/>
  <c r="D70" i="9"/>
  <c r="F69" i="9"/>
  <c r="D69" i="9"/>
  <c r="C68" i="9"/>
  <c r="F68" i="9" s="1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C53" i="9"/>
  <c r="F53" i="9" s="1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C45" i="9"/>
  <c r="F45" i="9" s="1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C36" i="9"/>
  <c r="F36" i="9" s="1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C25" i="9"/>
  <c r="F25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C6" i="9"/>
  <c r="A2" i="9"/>
  <c r="F6" i="9" l="1"/>
  <c r="D5" i="10"/>
  <c r="F5" i="10"/>
  <c r="D92" i="9"/>
  <c r="D25" i="9"/>
  <c r="D68" i="9"/>
  <c r="D45" i="9"/>
  <c r="C5" i="9"/>
  <c r="D6" i="9"/>
  <c r="D36" i="9"/>
  <c r="D53" i="9"/>
  <c r="D75" i="9"/>
  <c r="A2" i="8"/>
  <c r="D5" i="9" l="1"/>
  <c r="F5" i="9"/>
  <c r="D49" i="2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C92" i="8"/>
  <c r="F92" i="8" s="1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C75" i="8"/>
  <c r="F75" i="8" s="1"/>
  <c r="F74" i="8"/>
  <c r="D74" i="8"/>
  <c r="F73" i="8"/>
  <c r="D73" i="8"/>
  <c r="F72" i="8"/>
  <c r="D72" i="8"/>
  <c r="F71" i="8"/>
  <c r="D71" i="8"/>
  <c r="F70" i="8"/>
  <c r="D70" i="8"/>
  <c r="F69" i="8"/>
  <c r="D69" i="8"/>
  <c r="C68" i="8"/>
  <c r="F68" i="8" s="1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C53" i="8"/>
  <c r="F53" i="8" s="1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C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C36" i="8"/>
  <c r="F36" i="8" s="1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C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C6" i="8"/>
  <c r="F45" i="8" l="1"/>
  <c r="F25" i="8"/>
  <c r="D6" i="8"/>
  <c r="D45" i="8"/>
  <c r="D92" i="8"/>
  <c r="D25" i="8"/>
  <c r="D68" i="8"/>
  <c r="F6" i="8"/>
  <c r="C5" i="8"/>
  <c r="D36" i="8"/>
  <c r="D53" i="8"/>
  <c r="D75" i="8"/>
  <c r="A2" i="7"/>
  <c r="F5" i="8" l="1"/>
  <c r="D5" i="8"/>
  <c r="K108" i="7"/>
  <c r="I108" i="7"/>
  <c r="F108" i="7"/>
  <c r="D108" i="7"/>
  <c r="K107" i="7"/>
  <c r="I107" i="7"/>
  <c r="F107" i="7"/>
  <c r="D107" i="7"/>
  <c r="K106" i="7"/>
  <c r="I106" i="7"/>
  <c r="F106" i="7"/>
  <c r="D106" i="7"/>
  <c r="K105" i="7"/>
  <c r="I105" i="7"/>
  <c r="F105" i="7"/>
  <c r="D105" i="7"/>
  <c r="K104" i="7"/>
  <c r="I104" i="7"/>
  <c r="F104" i="7"/>
  <c r="D104" i="7"/>
  <c r="K103" i="7"/>
  <c r="I103" i="7"/>
  <c r="F103" i="7"/>
  <c r="D103" i="7"/>
  <c r="K102" i="7"/>
  <c r="I102" i="7"/>
  <c r="F102" i="7"/>
  <c r="D102" i="7"/>
  <c r="K101" i="7"/>
  <c r="I101" i="7"/>
  <c r="F101" i="7"/>
  <c r="D101" i="7"/>
  <c r="K100" i="7"/>
  <c r="I100" i="7"/>
  <c r="F100" i="7"/>
  <c r="D100" i="7"/>
  <c r="K99" i="7"/>
  <c r="I99" i="7"/>
  <c r="F99" i="7"/>
  <c r="D99" i="7"/>
  <c r="H98" i="7"/>
  <c r="K98" i="7" s="1"/>
  <c r="C98" i="7"/>
  <c r="D98" i="7" s="1"/>
  <c r="K97" i="7"/>
  <c r="I97" i="7"/>
  <c r="F97" i="7"/>
  <c r="D97" i="7"/>
  <c r="K96" i="7"/>
  <c r="I96" i="7"/>
  <c r="F96" i="7"/>
  <c r="D96" i="7"/>
  <c r="K95" i="7"/>
  <c r="I95" i="7"/>
  <c r="F95" i="7"/>
  <c r="D95" i="7"/>
  <c r="K94" i="7"/>
  <c r="I94" i="7"/>
  <c r="F94" i="7"/>
  <c r="D94" i="7"/>
  <c r="K93" i="7"/>
  <c r="I93" i="7"/>
  <c r="F93" i="7"/>
  <c r="D93" i="7"/>
  <c r="K92" i="7"/>
  <c r="I92" i="7"/>
  <c r="F92" i="7"/>
  <c r="D92" i="7"/>
  <c r="K91" i="7"/>
  <c r="I91" i="7"/>
  <c r="F91" i="7"/>
  <c r="D91" i="7"/>
  <c r="K90" i="7"/>
  <c r="I90" i="7"/>
  <c r="F90" i="7"/>
  <c r="D90" i="7"/>
  <c r="K89" i="7"/>
  <c r="I89" i="7"/>
  <c r="F89" i="7"/>
  <c r="D89" i="7"/>
  <c r="K88" i="7"/>
  <c r="I88" i="7"/>
  <c r="F88" i="7"/>
  <c r="D88" i="7"/>
  <c r="K87" i="7"/>
  <c r="I87" i="7"/>
  <c r="F87" i="7"/>
  <c r="D87" i="7"/>
  <c r="K86" i="7"/>
  <c r="I86" i="7"/>
  <c r="F86" i="7"/>
  <c r="D86" i="7"/>
  <c r="K85" i="7"/>
  <c r="I85" i="7"/>
  <c r="F85" i="7"/>
  <c r="D85" i="7"/>
  <c r="K84" i="7"/>
  <c r="I84" i="7"/>
  <c r="F84" i="7"/>
  <c r="D84" i="7"/>
  <c r="K83" i="7"/>
  <c r="I83" i="7"/>
  <c r="F83" i="7"/>
  <c r="D83" i="7"/>
  <c r="K82" i="7"/>
  <c r="I82" i="7"/>
  <c r="F82" i="7"/>
  <c r="D82" i="7"/>
  <c r="H81" i="7"/>
  <c r="K81" i="7" s="1"/>
  <c r="C81" i="7"/>
  <c r="D81" i="7" s="1"/>
  <c r="K80" i="7"/>
  <c r="I80" i="7"/>
  <c r="F80" i="7"/>
  <c r="D80" i="7"/>
  <c r="K79" i="7"/>
  <c r="I79" i="7"/>
  <c r="F79" i="7"/>
  <c r="D79" i="7"/>
  <c r="K78" i="7"/>
  <c r="I78" i="7"/>
  <c r="F78" i="7"/>
  <c r="D78" i="7"/>
  <c r="K77" i="7"/>
  <c r="I77" i="7"/>
  <c r="F77" i="7"/>
  <c r="D77" i="7"/>
  <c r="K76" i="7"/>
  <c r="I76" i="7"/>
  <c r="F76" i="7"/>
  <c r="D76" i="7"/>
  <c r="K75" i="7"/>
  <c r="I75" i="7"/>
  <c r="F75" i="7"/>
  <c r="D75" i="7"/>
  <c r="H74" i="7"/>
  <c r="K74" i="7" s="1"/>
  <c r="C74" i="7"/>
  <c r="D74" i="7" s="1"/>
  <c r="K72" i="7"/>
  <c r="I72" i="7"/>
  <c r="F72" i="7"/>
  <c r="D72" i="7"/>
  <c r="K71" i="7"/>
  <c r="I71" i="7"/>
  <c r="F71" i="7"/>
  <c r="D71" i="7"/>
  <c r="K70" i="7"/>
  <c r="I70" i="7"/>
  <c r="F70" i="7"/>
  <c r="D70" i="7"/>
  <c r="K69" i="7"/>
  <c r="I69" i="7"/>
  <c r="F69" i="7"/>
  <c r="D69" i="7"/>
  <c r="K68" i="7"/>
  <c r="I68" i="7"/>
  <c r="F68" i="7"/>
  <c r="D68" i="7"/>
  <c r="K67" i="7"/>
  <c r="I67" i="7"/>
  <c r="F67" i="7"/>
  <c r="D67" i="7"/>
  <c r="K66" i="7"/>
  <c r="I66" i="7"/>
  <c r="F66" i="7"/>
  <c r="D66" i="7"/>
  <c r="K65" i="7"/>
  <c r="I65" i="7"/>
  <c r="F65" i="7"/>
  <c r="D65" i="7"/>
  <c r="K64" i="7"/>
  <c r="I64" i="7"/>
  <c r="F64" i="7"/>
  <c r="D64" i="7"/>
  <c r="K63" i="7"/>
  <c r="I63" i="7"/>
  <c r="F63" i="7"/>
  <c r="D63" i="7"/>
  <c r="K62" i="7"/>
  <c r="I62" i="7"/>
  <c r="F62" i="7"/>
  <c r="D62" i="7"/>
  <c r="K61" i="7"/>
  <c r="I61" i="7"/>
  <c r="F61" i="7"/>
  <c r="D61" i="7"/>
  <c r="K60" i="7"/>
  <c r="I60" i="7"/>
  <c r="F60" i="7"/>
  <c r="D60" i="7"/>
  <c r="H59" i="7"/>
  <c r="K59" i="7" s="1"/>
  <c r="C59" i="7"/>
  <c r="D59" i="7" s="1"/>
  <c r="K58" i="7"/>
  <c r="I58" i="7"/>
  <c r="F58" i="7"/>
  <c r="D58" i="7"/>
  <c r="K57" i="7"/>
  <c r="I57" i="7"/>
  <c r="F57" i="7"/>
  <c r="D57" i="7"/>
  <c r="K56" i="7"/>
  <c r="I56" i="7"/>
  <c r="F56" i="7"/>
  <c r="D56" i="7"/>
  <c r="K55" i="7"/>
  <c r="I55" i="7"/>
  <c r="F55" i="7"/>
  <c r="D55" i="7"/>
  <c r="K54" i="7"/>
  <c r="I54" i="7"/>
  <c r="F54" i="7"/>
  <c r="D54" i="7"/>
  <c r="K53" i="7"/>
  <c r="I53" i="7"/>
  <c r="F53" i="7"/>
  <c r="D53" i="7"/>
  <c r="K52" i="7"/>
  <c r="I52" i="7"/>
  <c r="F52" i="7"/>
  <c r="D52" i="7"/>
  <c r="H51" i="7"/>
  <c r="C51" i="7"/>
  <c r="D51" i="7" s="1"/>
  <c r="K50" i="7"/>
  <c r="I50" i="7"/>
  <c r="F50" i="7"/>
  <c r="D50" i="7"/>
  <c r="K49" i="7"/>
  <c r="I49" i="7"/>
  <c r="F49" i="7"/>
  <c r="D49" i="7"/>
  <c r="K48" i="7"/>
  <c r="I48" i="7"/>
  <c r="F48" i="7"/>
  <c r="D48" i="7"/>
  <c r="K47" i="7"/>
  <c r="I47" i="7"/>
  <c r="F47" i="7"/>
  <c r="D47" i="7"/>
  <c r="K46" i="7"/>
  <c r="I46" i="7"/>
  <c r="F46" i="7"/>
  <c r="D46" i="7"/>
  <c r="K45" i="7"/>
  <c r="I45" i="7"/>
  <c r="F45" i="7"/>
  <c r="D45" i="7"/>
  <c r="K44" i="7"/>
  <c r="I44" i="7"/>
  <c r="F44" i="7"/>
  <c r="D44" i="7"/>
  <c r="K43" i="7"/>
  <c r="I43" i="7"/>
  <c r="F43" i="7"/>
  <c r="D43" i="7"/>
  <c r="H42" i="7"/>
  <c r="C42" i="7"/>
  <c r="K41" i="7"/>
  <c r="I41" i="7"/>
  <c r="F41" i="7"/>
  <c r="D41" i="7"/>
  <c r="K40" i="7"/>
  <c r="I40" i="7"/>
  <c r="F40" i="7"/>
  <c r="D40" i="7"/>
  <c r="K39" i="7"/>
  <c r="I39" i="7"/>
  <c r="F39" i="7"/>
  <c r="D39" i="7"/>
  <c r="K38" i="7"/>
  <c r="I38" i="7"/>
  <c r="F38" i="7"/>
  <c r="D38" i="7"/>
  <c r="K37" i="7"/>
  <c r="I37" i="7"/>
  <c r="F37" i="7"/>
  <c r="D37" i="7"/>
  <c r="K36" i="7"/>
  <c r="I36" i="7"/>
  <c r="F36" i="7"/>
  <c r="D36" i="7"/>
  <c r="K35" i="7"/>
  <c r="I35" i="7"/>
  <c r="F35" i="7"/>
  <c r="D35" i="7"/>
  <c r="K34" i="7"/>
  <c r="I34" i="7"/>
  <c r="F34" i="7"/>
  <c r="D34" i="7"/>
  <c r="K33" i="7"/>
  <c r="I33" i="7"/>
  <c r="F33" i="7"/>
  <c r="D33" i="7"/>
  <c r="K32" i="7"/>
  <c r="I32" i="7"/>
  <c r="F32" i="7"/>
  <c r="D32" i="7"/>
  <c r="H31" i="7"/>
  <c r="C31" i="7"/>
  <c r="K30" i="7"/>
  <c r="I30" i="7"/>
  <c r="F30" i="7"/>
  <c r="D30" i="7"/>
  <c r="K28" i="7"/>
  <c r="I28" i="7"/>
  <c r="F28" i="7"/>
  <c r="D28" i="7"/>
  <c r="K27" i="7"/>
  <c r="I27" i="7"/>
  <c r="F27" i="7"/>
  <c r="D27" i="7"/>
  <c r="K26" i="7"/>
  <c r="I26" i="7"/>
  <c r="F26" i="7"/>
  <c r="D26" i="7"/>
  <c r="K25" i="7"/>
  <c r="I25" i="7"/>
  <c r="F25" i="7"/>
  <c r="D25" i="7"/>
  <c r="K24" i="7"/>
  <c r="I24" i="7"/>
  <c r="F24" i="7"/>
  <c r="D24" i="7"/>
  <c r="K23" i="7"/>
  <c r="I23" i="7"/>
  <c r="F23" i="7"/>
  <c r="D23" i="7"/>
  <c r="K22" i="7"/>
  <c r="I22" i="7"/>
  <c r="F22" i="7"/>
  <c r="D22" i="7"/>
  <c r="K21" i="7"/>
  <c r="I21" i="7"/>
  <c r="F21" i="7"/>
  <c r="D21" i="7"/>
  <c r="K20" i="7"/>
  <c r="I20" i="7"/>
  <c r="F20" i="7"/>
  <c r="D20" i="7"/>
  <c r="K19" i="7"/>
  <c r="I19" i="7"/>
  <c r="F19" i="7"/>
  <c r="D19" i="7"/>
  <c r="K18" i="7"/>
  <c r="I18" i="7"/>
  <c r="F18" i="7"/>
  <c r="D18" i="7"/>
  <c r="K17" i="7"/>
  <c r="I17" i="7"/>
  <c r="F17" i="7"/>
  <c r="D17" i="7"/>
  <c r="K16" i="7"/>
  <c r="I16" i="7"/>
  <c r="F16" i="7"/>
  <c r="D16" i="7"/>
  <c r="K15" i="7"/>
  <c r="I15" i="7"/>
  <c r="F15" i="7"/>
  <c r="D15" i="7"/>
  <c r="K14" i="7"/>
  <c r="I14" i="7"/>
  <c r="F14" i="7"/>
  <c r="D14" i="7"/>
  <c r="K13" i="7"/>
  <c r="I13" i="7"/>
  <c r="F13" i="7"/>
  <c r="D13" i="7"/>
  <c r="H12" i="7"/>
  <c r="C12" i="7"/>
  <c r="K51" i="7" l="1"/>
  <c r="K42" i="7"/>
  <c r="K31" i="7"/>
  <c r="K12" i="7"/>
  <c r="D42" i="7"/>
  <c r="D31" i="7"/>
  <c r="D12" i="7"/>
  <c r="I74" i="7"/>
  <c r="I42" i="7"/>
  <c r="I12" i="7"/>
  <c r="I31" i="7"/>
  <c r="I59" i="7"/>
  <c r="I81" i="7"/>
  <c r="C11" i="7"/>
  <c r="I98" i="7"/>
  <c r="H11" i="7"/>
  <c r="I51" i="7"/>
  <c r="F12" i="7"/>
  <c r="F31" i="7"/>
  <c r="F42" i="7"/>
  <c r="F51" i="7"/>
  <c r="F59" i="7"/>
  <c r="F74" i="7"/>
  <c r="F81" i="7"/>
  <c r="F98" i="7"/>
  <c r="K11" i="7" l="1"/>
  <c r="D11" i="7"/>
  <c r="F11" i="7"/>
  <c r="I11" i="7"/>
  <c r="A2" i="4"/>
  <c r="A2" i="6"/>
  <c r="A2" i="5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C93" i="6"/>
  <c r="F93" i="6" s="1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C76" i="6"/>
  <c r="F76" i="6" s="1"/>
  <c r="F75" i="6"/>
  <c r="D75" i="6"/>
  <c r="F74" i="6"/>
  <c r="D74" i="6"/>
  <c r="F73" i="6"/>
  <c r="D73" i="6"/>
  <c r="F72" i="6"/>
  <c r="D72" i="6"/>
  <c r="F71" i="6"/>
  <c r="D71" i="6"/>
  <c r="F70" i="6"/>
  <c r="D70" i="6"/>
  <c r="C69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C54" i="6"/>
  <c r="F54" i="6" s="1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C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C37" i="6"/>
  <c r="F37" i="6" s="1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C26" i="6"/>
  <c r="F26" i="6" s="1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C7" i="6"/>
  <c r="I22" i="3"/>
  <c r="K12" i="3"/>
  <c r="I9" i="3"/>
  <c r="K102" i="3"/>
  <c r="K101" i="3"/>
  <c r="K100" i="3"/>
  <c r="K99" i="3"/>
  <c r="K98" i="3"/>
  <c r="K97" i="3"/>
  <c r="K96" i="3"/>
  <c r="K95" i="3"/>
  <c r="K94" i="3"/>
  <c r="K93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6" i="3"/>
  <c r="K24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7" i="3"/>
  <c r="I102" i="3"/>
  <c r="I101" i="3"/>
  <c r="I100" i="3"/>
  <c r="I99" i="3"/>
  <c r="I98" i="3"/>
  <c r="I97" i="3"/>
  <c r="I96" i="3"/>
  <c r="I95" i="3"/>
  <c r="I94" i="3"/>
  <c r="I93" i="3"/>
  <c r="H92" i="3"/>
  <c r="I92" i="3" s="1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H75" i="3"/>
  <c r="I74" i="3"/>
  <c r="I73" i="3"/>
  <c r="I72" i="3"/>
  <c r="I71" i="3"/>
  <c r="I70" i="3"/>
  <c r="I69" i="3"/>
  <c r="H68" i="3"/>
  <c r="K68" i="3" s="1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H53" i="3"/>
  <c r="K53" i="3" s="1"/>
  <c r="I52" i="3"/>
  <c r="I51" i="3"/>
  <c r="I50" i="3"/>
  <c r="I49" i="3"/>
  <c r="I48" i="3"/>
  <c r="I47" i="3"/>
  <c r="I46" i="3"/>
  <c r="H45" i="3"/>
  <c r="I44" i="3"/>
  <c r="I43" i="3"/>
  <c r="I42" i="3"/>
  <c r="I41" i="3"/>
  <c r="I40" i="3"/>
  <c r="I39" i="3"/>
  <c r="I38" i="3"/>
  <c r="I37" i="3"/>
  <c r="H36" i="3"/>
  <c r="I35" i="3"/>
  <c r="I34" i="3"/>
  <c r="I33" i="3"/>
  <c r="I32" i="3"/>
  <c r="I31" i="3"/>
  <c r="I30" i="3"/>
  <c r="I29" i="3"/>
  <c r="I28" i="3"/>
  <c r="I27" i="3"/>
  <c r="I26" i="3"/>
  <c r="H25" i="3"/>
  <c r="I24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H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9" i="3"/>
  <c r="F70" i="3"/>
  <c r="F71" i="3"/>
  <c r="F72" i="3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9" i="3"/>
  <c r="D7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C25" i="3"/>
  <c r="C92" i="3"/>
  <c r="D92" i="3" s="1"/>
  <c r="C75" i="3"/>
  <c r="C68" i="3"/>
  <c r="D68" i="3" s="1"/>
  <c r="F53" i="3"/>
  <c r="C45" i="3"/>
  <c r="C36" i="3"/>
  <c r="C6" i="3"/>
  <c r="A2" i="2"/>
  <c r="F69" i="6" l="1"/>
  <c r="D69" i="6"/>
  <c r="F46" i="6"/>
  <c r="F7" i="6"/>
  <c r="K75" i="3"/>
  <c r="I45" i="3"/>
  <c r="I36" i="3"/>
  <c r="I25" i="3"/>
  <c r="I6" i="3"/>
  <c r="D75" i="3"/>
  <c r="D45" i="3"/>
  <c r="F36" i="3"/>
  <c r="D25" i="3"/>
  <c r="D6" i="3"/>
  <c r="I68" i="3"/>
  <c r="I75" i="3"/>
  <c r="I53" i="3"/>
  <c r="F6" i="3"/>
  <c r="F25" i="3"/>
  <c r="K6" i="3"/>
  <c r="K25" i="3"/>
  <c r="D53" i="3"/>
  <c r="F75" i="3"/>
  <c r="F68" i="3"/>
  <c r="F45" i="3"/>
  <c r="K36" i="3"/>
  <c r="K45" i="3"/>
  <c r="D36" i="3"/>
  <c r="D26" i="6"/>
  <c r="D46" i="6"/>
  <c r="D93" i="6"/>
  <c r="C6" i="6"/>
  <c r="D7" i="6"/>
  <c r="D37" i="6"/>
  <c r="D54" i="6"/>
  <c r="D76" i="6"/>
  <c r="F92" i="3"/>
  <c r="K92" i="3"/>
  <c r="H5" i="3"/>
  <c r="C5" i="3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C92" i="5"/>
  <c r="F92" i="5" s="1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C75" i="5"/>
  <c r="F75" i="5" s="1"/>
  <c r="F74" i="5"/>
  <c r="D74" i="5"/>
  <c r="F73" i="5"/>
  <c r="D73" i="5"/>
  <c r="F72" i="5"/>
  <c r="D72" i="5"/>
  <c r="F71" i="5"/>
  <c r="D71" i="5"/>
  <c r="F70" i="5"/>
  <c r="D70" i="5"/>
  <c r="F69" i="5"/>
  <c r="D69" i="5"/>
  <c r="C68" i="5"/>
  <c r="F68" i="5" s="1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C53" i="5"/>
  <c r="F53" i="5" s="1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C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C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C25" i="5"/>
  <c r="F25" i="5" s="1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C6" i="5"/>
  <c r="F36" i="5" l="1"/>
  <c r="F6" i="5"/>
  <c r="F45" i="5"/>
  <c r="D45" i="5"/>
  <c r="D6" i="6"/>
  <c r="F6" i="6"/>
  <c r="I5" i="3"/>
  <c r="K5" i="3"/>
  <c r="D5" i="3"/>
  <c r="F5" i="3"/>
  <c r="D6" i="5"/>
  <c r="D25" i="5"/>
  <c r="C5" i="5"/>
  <c r="D36" i="5"/>
  <c r="D53" i="5"/>
  <c r="D68" i="5"/>
  <c r="D75" i="5"/>
  <c r="D92" i="5"/>
  <c r="F5" i="5" l="1"/>
  <c r="D5" i="5"/>
  <c r="D39" i="2" l="1"/>
  <c r="D37" i="2"/>
  <c r="D50" i="2" l="1"/>
  <c r="K105" i="4"/>
  <c r="I105" i="4"/>
  <c r="F105" i="4"/>
  <c r="D105" i="4"/>
  <c r="K104" i="4"/>
  <c r="I104" i="4"/>
  <c r="F104" i="4"/>
  <c r="D104" i="4"/>
  <c r="K103" i="4"/>
  <c r="I103" i="4"/>
  <c r="F103" i="4"/>
  <c r="D103" i="4"/>
  <c r="K102" i="4"/>
  <c r="I102" i="4"/>
  <c r="F102" i="4"/>
  <c r="D102" i="4"/>
  <c r="K101" i="4"/>
  <c r="I101" i="4"/>
  <c r="F101" i="4"/>
  <c r="D101" i="4"/>
  <c r="K100" i="4"/>
  <c r="I100" i="4"/>
  <c r="F100" i="4"/>
  <c r="D100" i="4"/>
  <c r="K99" i="4"/>
  <c r="I99" i="4"/>
  <c r="F99" i="4"/>
  <c r="D99" i="4"/>
  <c r="K98" i="4"/>
  <c r="I98" i="4"/>
  <c r="F98" i="4"/>
  <c r="D98" i="4"/>
  <c r="K97" i="4"/>
  <c r="I97" i="4"/>
  <c r="F97" i="4"/>
  <c r="D97" i="4"/>
  <c r="H96" i="4"/>
  <c r="K96" i="4" s="1"/>
  <c r="C96" i="4"/>
  <c r="D96" i="4" s="1"/>
  <c r="K95" i="4"/>
  <c r="I95" i="4"/>
  <c r="F95" i="4"/>
  <c r="D95" i="4"/>
  <c r="K94" i="4"/>
  <c r="I94" i="4"/>
  <c r="F94" i="4"/>
  <c r="D94" i="4"/>
  <c r="K93" i="4"/>
  <c r="I93" i="4"/>
  <c r="F93" i="4"/>
  <c r="D93" i="4"/>
  <c r="K92" i="4"/>
  <c r="I92" i="4"/>
  <c r="F92" i="4"/>
  <c r="D92" i="4"/>
  <c r="K91" i="4"/>
  <c r="I91" i="4"/>
  <c r="F91" i="4"/>
  <c r="D91" i="4"/>
  <c r="K90" i="4"/>
  <c r="I90" i="4"/>
  <c r="F90" i="4"/>
  <c r="D90" i="4"/>
  <c r="K89" i="4"/>
  <c r="I89" i="4"/>
  <c r="F89" i="4"/>
  <c r="D89" i="4"/>
  <c r="K88" i="4"/>
  <c r="I88" i="4"/>
  <c r="F88" i="4"/>
  <c r="D88" i="4"/>
  <c r="K87" i="4"/>
  <c r="I87" i="4"/>
  <c r="F87" i="4"/>
  <c r="D87" i="4"/>
  <c r="K86" i="4"/>
  <c r="I86" i="4"/>
  <c r="F86" i="4"/>
  <c r="D86" i="4"/>
  <c r="K85" i="4"/>
  <c r="I85" i="4"/>
  <c r="F85" i="4"/>
  <c r="D85" i="4"/>
  <c r="K84" i="4"/>
  <c r="I84" i="4"/>
  <c r="F84" i="4"/>
  <c r="D84" i="4"/>
  <c r="K83" i="4"/>
  <c r="I83" i="4"/>
  <c r="F83" i="4"/>
  <c r="D83" i="4"/>
  <c r="K82" i="4"/>
  <c r="I82" i="4"/>
  <c r="F82" i="4"/>
  <c r="D82" i="4"/>
  <c r="K81" i="4"/>
  <c r="I81" i="4"/>
  <c r="F81" i="4"/>
  <c r="D81" i="4"/>
  <c r="K80" i="4"/>
  <c r="I80" i="4"/>
  <c r="F80" i="4"/>
  <c r="D80" i="4"/>
  <c r="H79" i="4"/>
  <c r="K79" i="4" s="1"/>
  <c r="C79" i="4"/>
  <c r="D79" i="4" s="1"/>
  <c r="K78" i="4"/>
  <c r="I78" i="4"/>
  <c r="F78" i="4"/>
  <c r="D78" i="4"/>
  <c r="K77" i="4"/>
  <c r="I77" i="4"/>
  <c r="F77" i="4"/>
  <c r="D77" i="4"/>
  <c r="K76" i="4"/>
  <c r="I76" i="4"/>
  <c r="F76" i="4"/>
  <c r="D76" i="4"/>
  <c r="K75" i="4"/>
  <c r="I75" i="4"/>
  <c r="F75" i="4"/>
  <c r="D75" i="4"/>
  <c r="K74" i="4"/>
  <c r="I74" i="4"/>
  <c r="F74" i="4"/>
  <c r="D74" i="4"/>
  <c r="K73" i="4"/>
  <c r="I73" i="4"/>
  <c r="F73" i="4"/>
  <c r="D73" i="4"/>
  <c r="H72" i="4"/>
  <c r="K72" i="4" s="1"/>
  <c r="C72" i="4"/>
  <c r="D72" i="4" s="1"/>
  <c r="K70" i="4"/>
  <c r="I70" i="4"/>
  <c r="F70" i="4"/>
  <c r="D70" i="4"/>
  <c r="K69" i="4"/>
  <c r="I69" i="4"/>
  <c r="F69" i="4"/>
  <c r="D69" i="4"/>
  <c r="K68" i="4"/>
  <c r="I68" i="4"/>
  <c r="F68" i="4"/>
  <c r="D68" i="4"/>
  <c r="K67" i="4"/>
  <c r="I67" i="4"/>
  <c r="F67" i="4"/>
  <c r="D67" i="4"/>
  <c r="K66" i="4"/>
  <c r="I66" i="4"/>
  <c r="F66" i="4"/>
  <c r="D66" i="4"/>
  <c r="K65" i="4"/>
  <c r="I65" i="4"/>
  <c r="F65" i="4"/>
  <c r="D65" i="4"/>
  <c r="K64" i="4"/>
  <c r="I64" i="4"/>
  <c r="F64" i="4"/>
  <c r="D64" i="4"/>
  <c r="K63" i="4"/>
  <c r="I63" i="4"/>
  <c r="F63" i="4"/>
  <c r="D63" i="4"/>
  <c r="K62" i="4"/>
  <c r="I62" i="4"/>
  <c r="F62" i="4"/>
  <c r="D62" i="4"/>
  <c r="K61" i="4"/>
  <c r="I61" i="4"/>
  <c r="F61" i="4"/>
  <c r="D61" i="4"/>
  <c r="K60" i="4"/>
  <c r="I60" i="4"/>
  <c r="F60" i="4"/>
  <c r="D60" i="4"/>
  <c r="K59" i="4"/>
  <c r="I59" i="4"/>
  <c r="F59" i="4"/>
  <c r="D59" i="4"/>
  <c r="K58" i="4"/>
  <c r="I58" i="4"/>
  <c r="F58" i="4"/>
  <c r="D58" i="4"/>
  <c r="H57" i="4"/>
  <c r="K57" i="4" s="1"/>
  <c r="C57" i="4"/>
  <c r="D57" i="4" s="1"/>
  <c r="K56" i="4"/>
  <c r="I56" i="4"/>
  <c r="F56" i="4"/>
  <c r="D56" i="4"/>
  <c r="K55" i="4"/>
  <c r="I55" i="4"/>
  <c r="F55" i="4"/>
  <c r="D55" i="4"/>
  <c r="K54" i="4"/>
  <c r="I54" i="4"/>
  <c r="F54" i="4"/>
  <c r="D54" i="4"/>
  <c r="K53" i="4"/>
  <c r="I53" i="4"/>
  <c r="F53" i="4"/>
  <c r="D53" i="4"/>
  <c r="K52" i="4"/>
  <c r="I52" i="4"/>
  <c r="F52" i="4"/>
  <c r="D52" i="4"/>
  <c r="K51" i="4"/>
  <c r="I51" i="4"/>
  <c r="F51" i="4"/>
  <c r="D51" i="4"/>
  <c r="K50" i="4"/>
  <c r="I50" i="4"/>
  <c r="F50" i="4"/>
  <c r="D50" i="4"/>
  <c r="H49" i="4"/>
  <c r="K49" i="4" s="1"/>
  <c r="C49" i="4"/>
  <c r="D49" i="4" s="1"/>
  <c r="K48" i="4"/>
  <c r="I48" i="4"/>
  <c r="F48" i="4"/>
  <c r="D48" i="4"/>
  <c r="K47" i="4"/>
  <c r="I47" i="4"/>
  <c r="F47" i="4"/>
  <c r="D47" i="4"/>
  <c r="K46" i="4"/>
  <c r="I46" i="4"/>
  <c r="F46" i="4"/>
  <c r="D46" i="4"/>
  <c r="K45" i="4"/>
  <c r="I45" i="4"/>
  <c r="F45" i="4"/>
  <c r="D45" i="4"/>
  <c r="K44" i="4"/>
  <c r="I44" i="4"/>
  <c r="F44" i="4"/>
  <c r="D44" i="4"/>
  <c r="K43" i="4"/>
  <c r="I43" i="4"/>
  <c r="F43" i="4"/>
  <c r="D43" i="4"/>
  <c r="K42" i="4"/>
  <c r="I42" i="4"/>
  <c r="F42" i="4"/>
  <c r="D42" i="4"/>
  <c r="K41" i="4"/>
  <c r="I41" i="4"/>
  <c r="F41" i="4"/>
  <c r="D41" i="4"/>
  <c r="H40" i="4"/>
  <c r="K40" i="4" s="1"/>
  <c r="C40" i="4"/>
  <c r="D40" i="4" s="1"/>
  <c r="K39" i="4"/>
  <c r="I39" i="4"/>
  <c r="F39" i="4"/>
  <c r="D39" i="4"/>
  <c r="K38" i="4"/>
  <c r="I38" i="4"/>
  <c r="F38" i="4"/>
  <c r="D38" i="4"/>
  <c r="K37" i="4"/>
  <c r="I37" i="4"/>
  <c r="F37" i="4"/>
  <c r="D37" i="4"/>
  <c r="K36" i="4"/>
  <c r="I36" i="4"/>
  <c r="F36" i="4"/>
  <c r="D36" i="4"/>
  <c r="K35" i="4"/>
  <c r="I35" i="4"/>
  <c r="F35" i="4"/>
  <c r="D35" i="4"/>
  <c r="K34" i="4"/>
  <c r="I34" i="4"/>
  <c r="F34" i="4"/>
  <c r="D34" i="4"/>
  <c r="K33" i="4"/>
  <c r="I33" i="4"/>
  <c r="F33" i="4"/>
  <c r="D33" i="4"/>
  <c r="K32" i="4"/>
  <c r="I32" i="4"/>
  <c r="F32" i="4"/>
  <c r="D32" i="4"/>
  <c r="K31" i="4"/>
  <c r="I31" i="4"/>
  <c r="F31" i="4"/>
  <c r="D31" i="4"/>
  <c r="K30" i="4"/>
  <c r="I30" i="4"/>
  <c r="F30" i="4"/>
  <c r="D30" i="4"/>
  <c r="H29" i="4"/>
  <c r="K29" i="4" s="1"/>
  <c r="C29" i="4"/>
  <c r="D29" i="4" s="1"/>
  <c r="K28" i="4"/>
  <c r="I28" i="4"/>
  <c r="F28" i="4"/>
  <c r="D28" i="4"/>
  <c r="K26" i="4"/>
  <c r="I26" i="4"/>
  <c r="F26" i="4"/>
  <c r="D26" i="4"/>
  <c r="K25" i="4"/>
  <c r="I25" i="4"/>
  <c r="F25" i="4"/>
  <c r="D25" i="4"/>
  <c r="K24" i="4"/>
  <c r="I24" i="4"/>
  <c r="F24" i="4"/>
  <c r="D24" i="4"/>
  <c r="K23" i="4"/>
  <c r="I23" i="4"/>
  <c r="F23" i="4"/>
  <c r="D23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K18" i="4"/>
  <c r="I18" i="4"/>
  <c r="F18" i="4"/>
  <c r="D18" i="4"/>
  <c r="K17" i="4"/>
  <c r="I17" i="4"/>
  <c r="F17" i="4"/>
  <c r="D17" i="4"/>
  <c r="K16" i="4"/>
  <c r="I16" i="4"/>
  <c r="F16" i="4"/>
  <c r="D16" i="4"/>
  <c r="K15" i="4"/>
  <c r="I15" i="4"/>
  <c r="F15" i="4"/>
  <c r="D15" i="4"/>
  <c r="K14" i="4"/>
  <c r="I14" i="4"/>
  <c r="F14" i="4"/>
  <c r="D14" i="4"/>
  <c r="K13" i="4"/>
  <c r="I13" i="4"/>
  <c r="F13" i="4"/>
  <c r="D13" i="4"/>
  <c r="K12" i="4"/>
  <c r="I12" i="4"/>
  <c r="F12" i="4"/>
  <c r="D12" i="4"/>
  <c r="K11" i="4"/>
  <c r="I11" i="4"/>
  <c r="F11" i="4"/>
  <c r="D11" i="4"/>
  <c r="H10" i="4"/>
  <c r="K10" i="4" s="1"/>
  <c r="C10" i="4"/>
  <c r="D10" i="4" s="1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C92" i="2"/>
  <c r="F92" i="2" s="1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C75" i="2"/>
  <c r="F75" i="2" s="1"/>
  <c r="F74" i="2"/>
  <c r="D74" i="2"/>
  <c r="F73" i="2"/>
  <c r="D73" i="2"/>
  <c r="F72" i="2"/>
  <c r="D72" i="2"/>
  <c r="F71" i="2"/>
  <c r="D71" i="2"/>
  <c r="F70" i="2"/>
  <c r="D70" i="2"/>
  <c r="F69" i="2"/>
  <c r="D69" i="2"/>
  <c r="C68" i="2"/>
  <c r="F68" i="2" s="1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C53" i="2"/>
  <c r="F53" i="2" s="1"/>
  <c r="F52" i="2"/>
  <c r="D52" i="2"/>
  <c r="F51" i="2"/>
  <c r="D51" i="2"/>
  <c r="F50" i="2"/>
  <c r="F49" i="2"/>
  <c r="F48" i="2"/>
  <c r="D48" i="2"/>
  <c r="F47" i="2"/>
  <c r="D47" i="2"/>
  <c r="F46" i="2"/>
  <c r="D46" i="2"/>
  <c r="C45" i="2"/>
  <c r="F44" i="2"/>
  <c r="D44" i="2"/>
  <c r="F43" i="2"/>
  <c r="D43" i="2"/>
  <c r="F42" i="2"/>
  <c r="D42" i="2"/>
  <c r="F41" i="2"/>
  <c r="D41" i="2"/>
  <c r="F40" i="2"/>
  <c r="D40" i="2"/>
  <c r="F39" i="2"/>
  <c r="F38" i="2"/>
  <c r="D38" i="2"/>
  <c r="F37" i="2"/>
  <c r="C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C25" i="2"/>
  <c r="D25" i="2" s="1"/>
  <c r="F24" i="2"/>
  <c r="D24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C6" i="2"/>
  <c r="D6" i="2" l="1"/>
  <c r="F45" i="2"/>
  <c r="D36" i="2"/>
  <c r="C5" i="2"/>
  <c r="D92" i="2"/>
  <c r="D68" i="2"/>
  <c r="C9" i="4"/>
  <c r="D9" i="4" s="1"/>
  <c r="H9" i="4"/>
  <c r="K9" i="4" s="1"/>
  <c r="D45" i="2"/>
  <c r="D53" i="2"/>
  <c r="D75" i="2"/>
  <c r="F10" i="4"/>
  <c r="I10" i="4"/>
  <c r="F29" i="4"/>
  <c r="I29" i="4"/>
  <c r="F40" i="4"/>
  <c r="I40" i="4"/>
  <c r="F49" i="4"/>
  <c r="I49" i="4"/>
  <c r="F57" i="4"/>
  <c r="I57" i="4"/>
  <c r="F72" i="4"/>
  <c r="I72" i="4"/>
  <c r="F79" i="4"/>
  <c r="I79" i="4"/>
  <c r="F96" i="4"/>
  <c r="I96" i="4"/>
  <c r="F6" i="2"/>
  <c r="F25" i="2"/>
  <c r="F36" i="2"/>
  <c r="F5" i="2" l="1"/>
  <c r="F9" i="4"/>
  <c r="I9" i="4"/>
  <c r="D5" i="2"/>
</calcChain>
</file>

<file path=xl/sharedStrings.xml><?xml version="1.0" encoding="utf-8"?>
<sst xmlns="http://schemas.openxmlformats.org/spreadsheetml/2006/main" count="1189" uniqueCount="155">
  <si>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</si>
  <si>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</si>
  <si>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</si>
  <si>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</si>
  <si>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</si>
  <si>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</si>
  <si>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</si>
  <si>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</si>
  <si>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</si>
  <si>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</si>
  <si>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</si>
  <si>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обл.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</si>
  <si>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</si>
  <si>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</si>
  <si>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</si>
  <si>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</si>
  <si>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</si>
  <si>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</si>
  <si>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</si>
  <si>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</si>
  <si>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 xml:space="preserve">Республика Карелия </t>
  </si>
  <si>
    <t>Республика Коми</t>
  </si>
  <si>
    <t>Архангельская область</t>
  </si>
  <si>
    <t xml:space="preserve">       в т. ч.  Ненецкий а.о.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</si>
  <si>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</si>
  <si>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</si>
  <si>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</si>
  <si>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</si>
  <si>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</si>
  <si>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</si>
  <si>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</si>
  <si>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</si>
  <si>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</si>
  <si>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</si>
  <si>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</si>
  <si>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</si>
  <si>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</si>
  <si>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</si>
  <si>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</si>
  <si>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Северо-Кавказкий фед. округ</t>
  </si>
  <si>
    <t xml:space="preserve">Республика Дагестан  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</si>
  <si>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</si>
  <si>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</si>
  <si>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</si>
  <si>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Рес. Северная Осетия-Алания </t>
  </si>
  <si>
    <t xml:space="preserve">Чеченская Республика </t>
  </si>
  <si>
    <t>Ставропольский край</t>
  </si>
  <si>
    <t>Приволжский фед. округ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</si>
  <si>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</si>
  <si>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</si>
  <si>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</si>
  <si>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</si>
  <si>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</si>
  <si>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</si>
  <si>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</si>
  <si>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</si>
  <si>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</si>
  <si>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</si>
  <si>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</si>
  <si>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</si>
  <si>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</si>
  <si>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</si>
  <si>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Уральский фед. округ </t>
  </si>
  <si>
    <t>Курганская  область</t>
  </si>
  <si>
    <t>Свердловская область</t>
  </si>
  <si>
    <t>Тюменская область</t>
  </si>
  <si>
    <t xml:space="preserve"> в т. ч. Ханты-Мансийский а. о.</t>
  </si>
  <si>
    <t xml:space="preserve"> в т. ч. Ямало-Ненецкий а. о.</t>
  </si>
  <si>
    <t>Челябинская область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</si>
  <si>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</si>
  <si>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</si>
  <si>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</si>
  <si>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</si>
  <si>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</si>
  <si>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>Алтайский край</t>
  </si>
  <si>
    <t>Красноярский край</t>
  </si>
  <si>
    <t xml:space="preserve">   в т. ч. Таймырский а. о.</t>
  </si>
  <si>
    <t xml:space="preserve">   в т. ч. Эвенкийский а. о.</t>
  </si>
  <si>
    <t>Иркутская область</t>
  </si>
  <si>
    <t xml:space="preserve">     в т. ч. Усть-Ордынский а. о.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</si>
  <si>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</si>
  <si>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</si>
  <si>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</si>
  <si>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</si>
  <si>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</si>
  <si>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  в т.ч.Агинский Бурятский а. о.</t>
  </si>
  <si>
    <t>Дальневосточный фед. округ</t>
  </si>
  <si>
    <t xml:space="preserve">Республика Саха (Якутия) </t>
  </si>
  <si>
    <t>Приморский край</t>
  </si>
  <si>
    <t>Хабаровский край</t>
  </si>
  <si>
    <t>Амурская область</t>
  </si>
  <si>
    <t>Камчатская область</t>
  </si>
  <si>
    <t xml:space="preserve">   в т. ч. Корякский а. о.</t>
  </si>
  <si>
    <t>Магаданская область</t>
  </si>
  <si>
    <t>Сахалинская область</t>
  </si>
  <si>
    <t>Еврейская авт. обл.</t>
  </si>
  <si>
    <t>Чукотский а.о.</t>
  </si>
  <si>
    <t>Наименование регионов</t>
  </si>
  <si>
    <t>2018г.</t>
  </si>
  <si>
    <t>% к посеву</t>
  </si>
  <si>
    <t>2017г.</t>
  </si>
  <si>
    <t>2018г. +/- к 2017г.</t>
  </si>
  <si>
    <t>Подкормлено озимых зерновых культур,  тыс.га</t>
  </si>
  <si>
    <t xml:space="preserve">2018 г. </t>
  </si>
  <si>
    <t>2017 г.</t>
  </si>
  <si>
    <t>2018 г. +/-  к 2017 г.</t>
  </si>
  <si>
    <t xml:space="preserve">               Посажено - тыс.га</t>
  </si>
  <si>
    <t xml:space="preserve">               Посеяно - тыс.га</t>
  </si>
  <si>
    <t>% к прогнозу</t>
  </si>
  <si>
    <t xml:space="preserve"> </t>
  </si>
  <si>
    <t>г. Москва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</si>
  <si>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</si>
  <si>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</si>
  <si>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</si>
  <si>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</si>
  <si>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</si>
  <si>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</si>
  <si>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</si>
  <si>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</si>
  <si>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</si>
  <si>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>Забайкальский край</t>
  </si>
  <si>
    <t xml:space="preserve">     в т.ч.Агинский Бурятский а. о.</t>
  </si>
  <si>
    <t xml:space="preserve">     в т. ч. Корякский а. о.</t>
  </si>
  <si>
    <t xml:space="preserve">               Посеяно, тыс.га</t>
  </si>
  <si>
    <t>Посеяно озимых зерновых под урожай 2018 г, тыс. га</t>
  </si>
  <si>
    <t>Оперативная информация о ходе весенне-полевых работ  в Российской Федерации, тыс. га</t>
  </si>
  <si>
    <t>Яровой сев всего, тыс. га</t>
  </si>
  <si>
    <t>Посеяно яровых зерновых  культур,  тыс.га</t>
  </si>
  <si>
    <t>Прогноз ярового сева на 2018 г. всего, тыс. га</t>
  </si>
  <si>
    <t xml:space="preserve">Прогноз сева подсолнечника на 2018 год, тыс.га  </t>
  </si>
  <si>
    <t xml:space="preserve">Прогноз сева сахарной свеклы на 2018 г, тыс.га  </t>
  </si>
  <si>
    <t>Прогноз посадки картофеля на 2018 год</t>
  </si>
  <si>
    <t>Прогноз сева овощей на 2018 год</t>
  </si>
  <si>
    <t>Оперативная информация  о ходе сева яровой пшеницы и ярового ячменя в Российской Федерации, тыс. га</t>
  </si>
  <si>
    <t>Прогноз яровой пшеницы на 2018 год</t>
  </si>
  <si>
    <t>Посеяно яровой пшеницы, тыс. га</t>
  </si>
  <si>
    <t>Прогноз ярового ячменя на 2018 год</t>
  </si>
  <si>
    <t>Посеяно ярового ячменя, тыс. га</t>
  </si>
  <si>
    <t xml:space="preserve">Прогноз сева кукурузы на зерно на                                  2018 г, тыс.га  </t>
  </si>
  <si>
    <t>Оперативная информация о посадке картофеля и севе овощей  в сельскохозяйственных предприятиях                                                                                                          и крестьянских (фермерских) хозяйствах Российской Федерации, тыс. га</t>
  </si>
  <si>
    <t>Прогноз яровых зерновых и зернобобовых культур на                     2018 г, тыс. га</t>
  </si>
  <si>
    <t xml:space="preserve">Прогноз сева рапса ярового на 2018 год, тыс.га  </t>
  </si>
  <si>
    <t xml:space="preserve">Прогноз сои на 2018 год, тыс.га  </t>
  </si>
  <si>
    <t>Камчатский край</t>
  </si>
  <si>
    <t xml:space="preserve">Прогноз сева риса на 2018 г, тыс.га  </t>
  </si>
  <si>
    <t>Оперативная информация о севе льна-долгунца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</si>
  <si>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</si>
  <si>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>Оперативная информация о севе подсолнечника на зерно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</si>
  <si>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</si>
  <si>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Оперативная информация о севе сахарной свеклы (фабричной)                          в хозяйствах всех категорий Российской Федерации, тыс. га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</si>
  <si>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</si>
  <si>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</si>
  <si>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подкормке озимых культур в Российской Федерации</t>
  </si>
  <si>
    <t xml:space="preserve">Прогноз сева льна-долгунца на 2018 г, тыс.га  </t>
  </si>
  <si>
    <t>по состоянию на 11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</si>
</sst>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Fill="1" applyBorder="1" applyProtection="1"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25" xfId="0" applyFont="1" applyFill="1" applyBorder="1" applyProtection="1">
      <protection locked="0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7" fillId="2" borderId="0" xfId="0" applyFont="1" applyFill="1"/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2" borderId="25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4" fontId="7" fillId="0" borderId="0" xfId="0" applyNumberFormat="1" applyFont="1"/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Protection="1">
      <protection locked="0"/>
    </xf>
    <xf numFmtId="164" fontId="8" fillId="0" borderId="21" xfId="0" applyNumberFormat="1" applyFont="1" applyBorder="1" applyAlignment="1">
      <alignment vertical="top"/>
    </xf>
    <xf numFmtId="164" fontId="8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/>
    <xf numFmtId="0" fontId="8" fillId="0" borderId="14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Border="1" applyAlignment="1"/>
    <xf numFmtId="0" fontId="8" fillId="2" borderId="0" xfId="0" applyFont="1" applyFill="1" applyBorder="1"/>
    <xf numFmtId="0" fontId="8" fillId="2" borderId="0" xfId="0" applyFont="1" applyFill="1"/>
    <xf numFmtId="164" fontId="8" fillId="0" borderId="22" xfId="0" applyNumberFormat="1" applyFont="1" applyBorder="1" applyAlignment="1">
      <alignment vertical="top"/>
    </xf>
    <xf numFmtId="0" fontId="8" fillId="0" borderId="0" xfId="0" applyFont="1" applyBorder="1" applyAlignment="1"/>
    <xf numFmtId="164" fontId="8" fillId="0" borderId="0" xfId="0" applyNumberFormat="1" applyFont="1"/>
    <xf numFmtId="0" fontId="8" fillId="0" borderId="13" xfId="0" applyFont="1" applyBorder="1"/>
    <xf numFmtId="0" fontId="8" fillId="0" borderId="18" xfId="0" applyFont="1" applyBorder="1"/>
    <xf numFmtId="0" fontId="8" fillId="0" borderId="0" xfId="0" applyFont="1" applyProtection="1"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10" fillId="0" borderId="0" xfId="0" applyFont="1"/>
    <xf numFmtId="0" fontId="7" fillId="0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/>
    <xf numFmtId="164" fontId="8" fillId="0" borderId="25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vertical="top"/>
    </xf>
    <xf numFmtId="164" fontId="8" fillId="0" borderId="26" xfId="0" applyNumberFormat="1" applyFont="1" applyBorder="1" applyAlignment="1">
      <alignment vertical="top"/>
    </xf>
    <xf numFmtId="0" fontId="8" fillId="0" borderId="7" xfId="0" applyFont="1" applyBorder="1"/>
    <xf numFmtId="164" fontId="8" fillId="0" borderId="27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vertical="top"/>
    </xf>
    <xf numFmtId="0" fontId="7" fillId="0" borderId="32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8" fillId="2" borderId="29" xfId="0" applyFont="1" applyFill="1" applyBorder="1" applyProtection="1">
      <protection locked="0"/>
    </xf>
    <xf numFmtId="0" fontId="8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top"/>
    </xf>
    <xf numFmtId="0" fontId="8" fillId="0" borderId="5" xfId="0" applyFont="1" applyBorder="1"/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 vertical="top"/>
    </xf>
    <xf numFmtId="164" fontId="8" fillId="2" borderId="12" xfId="0" applyNumberFormat="1" applyFont="1" applyFill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0" borderId="5" xfId="0" applyFont="1" applyFill="1" applyBorder="1" applyProtection="1">
      <protection locked="0"/>
    </xf>
    <xf numFmtId="0" fontId="8" fillId="0" borderId="28" xfId="0" applyFont="1" applyBorder="1"/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9" xfId="0" applyFont="1" applyFill="1" applyBorder="1" applyProtection="1">
      <protection locked="0"/>
    </xf>
    <xf numFmtId="0" fontId="8" fillId="0" borderId="40" xfId="0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1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3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0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RowHeight="14.25" x14ac:dyDescent="0.2"/>
  <cols>
    <col min="1" max="1" width="29" style="22" customWidth="1"/>
    <col min="2" max="2" width="20" style="22" customWidth="1"/>
    <col min="3" max="3" width="11.28515625" style="22" customWidth="1"/>
    <col min="4" max="4" width="10.42578125" style="22" customWidth="1"/>
    <col min="5" max="5" width="9.85546875" style="22" customWidth="1"/>
    <col min="6" max="6" width="11.7109375" style="22" customWidth="1"/>
    <col min="7" max="7" width="14.85546875" style="22" customWidth="1"/>
    <col min="8" max="236" width="9.140625" style="22"/>
    <col min="237" max="237" width="26.140625" style="22" customWidth="1"/>
    <col min="238" max="238" width="11.5703125" style="22" customWidth="1"/>
    <col min="239" max="239" width="0" style="22" hidden="1" customWidth="1"/>
    <col min="240" max="240" width="8.85546875" style="22" customWidth="1"/>
    <col min="241" max="241" width="9.85546875" style="22" customWidth="1"/>
    <col min="242" max="242" width="8.7109375" style="22" customWidth="1"/>
    <col min="243" max="243" width="9.5703125" style="22" customWidth="1"/>
    <col min="244" max="492" width="9.140625" style="22"/>
    <col min="493" max="493" width="26.140625" style="22" customWidth="1"/>
    <col min="494" max="494" width="11.5703125" style="22" customWidth="1"/>
    <col min="495" max="495" width="0" style="22" hidden="1" customWidth="1"/>
    <col min="496" max="496" width="8.85546875" style="22" customWidth="1"/>
    <col min="497" max="497" width="9.85546875" style="22" customWidth="1"/>
    <col min="498" max="498" width="8.7109375" style="22" customWidth="1"/>
    <col min="499" max="499" width="9.5703125" style="22" customWidth="1"/>
    <col min="500" max="748" width="9.140625" style="22"/>
    <col min="749" max="749" width="26.140625" style="22" customWidth="1"/>
    <col min="750" max="750" width="11.5703125" style="22" customWidth="1"/>
    <col min="751" max="751" width="0" style="22" hidden="1" customWidth="1"/>
    <col min="752" max="752" width="8.85546875" style="22" customWidth="1"/>
    <col min="753" max="753" width="9.85546875" style="22" customWidth="1"/>
    <col min="754" max="754" width="8.7109375" style="22" customWidth="1"/>
    <col min="755" max="755" width="9.5703125" style="22" customWidth="1"/>
    <col min="756" max="1004" width="9.140625" style="22"/>
    <col min="1005" max="1005" width="26.140625" style="22" customWidth="1"/>
    <col min="1006" max="1006" width="11.5703125" style="22" customWidth="1"/>
    <col min="1007" max="1007" width="0" style="22" hidden="1" customWidth="1"/>
    <col min="1008" max="1008" width="8.85546875" style="22" customWidth="1"/>
    <col min="1009" max="1009" width="9.85546875" style="22" customWidth="1"/>
    <col min="1010" max="1010" width="8.7109375" style="22" customWidth="1"/>
    <col min="1011" max="1011" width="9.5703125" style="22" customWidth="1"/>
    <col min="1012" max="1260" width="9.140625" style="22"/>
    <col min="1261" max="1261" width="26.140625" style="22" customWidth="1"/>
    <col min="1262" max="1262" width="11.5703125" style="22" customWidth="1"/>
    <col min="1263" max="1263" width="0" style="22" hidden="1" customWidth="1"/>
    <col min="1264" max="1264" width="8.85546875" style="22" customWidth="1"/>
    <col min="1265" max="1265" width="9.85546875" style="22" customWidth="1"/>
    <col min="1266" max="1266" width="8.7109375" style="22" customWidth="1"/>
    <col min="1267" max="1267" width="9.5703125" style="22" customWidth="1"/>
    <col min="1268" max="1516" width="9.140625" style="22"/>
    <col min="1517" max="1517" width="26.140625" style="22" customWidth="1"/>
    <col min="1518" max="1518" width="11.5703125" style="22" customWidth="1"/>
    <col min="1519" max="1519" width="0" style="22" hidden="1" customWidth="1"/>
    <col min="1520" max="1520" width="8.85546875" style="22" customWidth="1"/>
    <col min="1521" max="1521" width="9.85546875" style="22" customWidth="1"/>
    <col min="1522" max="1522" width="8.7109375" style="22" customWidth="1"/>
    <col min="1523" max="1523" width="9.5703125" style="22" customWidth="1"/>
    <col min="1524" max="1772" width="9.140625" style="22"/>
    <col min="1773" max="1773" width="26.140625" style="22" customWidth="1"/>
    <col min="1774" max="1774" width="11.5703125" style="22" customWidth="1"/>
    <col min="1775" max="1775" width="0" style="22" hidden="1" customWidth="1"/>
    <col min="1776" max="1776" width="8.85546875" style="22" customWidth="1"/>
    <col min="1777" max="1777" width="9.85546875" style="22" customWidth="1"/>
    <col min="1778" max="1778" width="8.7109375" style="22" customWidth="1"/>
    <col min="1779" max="1779" width="9.5703125" style="22" customWidth="1"/>
    <col min="1780" max="2028" width="9.140625" style="22"/>
    <col min="2029" max="2029" width="26.140625" style="22" customWidth="1"/>
    <col min="2030" max="2030" width="11.5703125" style="22" customWidth="1"/>
    <col min="2031" max="2031" width="0" style="22" hidden="1" customWidth="1"/>
    <col min="2032" max="2032" width="8.85546875" style="22" customWidth="1"/>
    <col min="2033" max="2033" width="9.85546875" style="22" customWidth="1"/>
    <col min="2034" max="2034" width="8.7109375" style="22" customWidth="1"/>
    <col min="2035" max="2035" width="9.5703125" style="22" customWidth="1"/>
    <col min="2036" max="2284" width="9.140625" style="22"/>
    <col min="2285" max="2285" width="26.140625" style="22" customWidth="1"/>
    <col min="2286" max="2286" width="11.5703125" style="22" customWidth="1"/>
    <col min="2287" max="2287" width="0" style="22" hidden="1" customWidth="1"/>
    <col min="2288" max="2288" width="8.85546875" style="22" customWidth="1"/>
    <col min="2289" max="2289" width="9.85546875" style="22" customWidth="1"/>
    <col min="2290" max="2290" width="8.7109375" style="22" customWidth="1"/>
    <col min="2291" max="2291" width="9.5703125" style="22" customWidth="1"/>
    <col min="2292" max="2540" width="9.140625" style="22"/>
    <col min="2541" max="2541" width="26.140625" style="22" customWidth="1"/>
    <col min="2542" max="2542" width="11.5703125" style="22" customWidth="1"/>
    <col min="2543" max="2543" width="0" style="22" hidden="1" customWidth="1"/>
    <col min="2544" max="2544" width="8.85546875" style="22" customWidth="1"/>
    <col min="2545" max="2545" width="9.85546875" style="22" customWidth="1"/>
    <col min="2546" max="2546" width="8.7109375" style="22" customWidth="1"/>
    <col min="2547" max="2547" width="9.5703125" style="22" customWidth="1"/>
    <col min="2548" max="2796" width="9.140625" style="22"/>
    <col min="2797" max="2797" width="26.140625" style="22" customWidth="1"/>
    <col min="2798" max="2798" width="11.5703125" style="22" customWidth="1"/>
    <col min="2799" max="2799" width="0" style="22" hidden="1" customWidth="1"/>
    <col min="2800" max="2800" width="8.85546875" style="22" customWidth="1"/>
    <col min="2801" max="2801" width="9.85546875" style="22" customWidth="1"/>
    <col min="2802" max="2802" width="8.7109375" style="22" customWidth="1"/>
    <col min="2803" max="2803" width="9.5703125" style="22" customWidth="1"/>
    <col min="2804" max="3052" width="9.140625" style="22"/>
    <col min="3053" max="3053" width="26.140625" style="22" customWidth="1"/>
    <col min="3054" max="3054" width="11.5703125" style="22" customWidth="1"/>
    <col min="3055" max="3055" width="0" style="22" hidden="1" customWidth="1"/>
    <col min="3056" max="3056" width="8.85546875" style="22" customWidth="1"/>
    <col min="3057" max="3057" width="9.85546875" style="22" customWidth="1"/>
    <col min="3058" max="3058" width="8.7109375" style="22" customWidth="1"/>
    <col min="3059" max="3059" width="9.5703125" style="22" customWidth="1"/>
    <col min="3060" max="3308" width="9.140625" style="22"/>
    <col min="3309" max="3309" width="26.140625" style="22" customWidth="1"/>
    <col min="3310" max="3310" width="11.5703125" style="22" customWidth="1"/>
    <col min="3311" max="3311" width="0" style="22" hidden="1" customWidth="1"/>
    <col min="3312" max="3312" width="8.85546875" style="22" customWidth="1"/>
    <col min="3313" max="3313" width="9.85546875" style="22" customWidth="1"/>
    <col min="3314" max="3314" width="8.7109375" style="22" customWidth="1"/>
    <col min="3315" max="3315" width="9.5703125" style="22" customWidth="1"/>
    <col min="3316" max="3564" width="9.140625" style="22"/>
    <col min="3565" max="3565" width="26.140625" style="22" customWidth="1"/>
    <col min="3566" max="3566" width="11.5703125" style="22" customWidth="1"/>
    <col min="3567" max="3567" width="0" style="22" hidden="1" customWidth="1"/>
    <col min="3568" max="3568" width="8.85546875" style="22" customWidth="1"/>
    <col min="3569" max="3569" width="9.85546875" style="22" customWidth="1"/>
    <col min="3570" max="3570" width="8.7109375" style="22" customWidth="1"/>
    <col min="3571" max="3571" width="9.5703125" style="22" customWidth="1"/>
    <col min="3572" max="3820" width="9.140625" style="22"/>
    <col min="3821" max="3821" width="26.140625" style="22" customWidth="1"/>
    <col min="3822" max="3822" width="11.5703125" style="22" customWidth="1"/>
    <col min="3823" max="3823" width="0" style="22" hidden="1" customWidth="1"/>
    <col min="3824" max="3824" width="8.85546875" style="22" customWidth="1"/>
    <col min="3825" max="3825" width="9.85546875" style="22" customWidth="1"/>
    <col min="3826" max="3826" width="8.7109375" style="22" customWidth="1"/>
    <col min="3827" max="3827" width="9.5703125" style="22" customWidth="1"/>
    <col min="3828" max="4076" width="9.140625" style="22"/>
    <col min="4077" max="4077" width="26.140625" style="22" customWidth="1"/>
    <col min="4078" max="4078" width="11.5703125" style="22" customWidth="1"/>
    <col min="4079" max="4079" width="0" style="22" hidden="1" customWidth="1"/>
    <col min="4080" max="4080" width="8.85546875" style="22" customWidth="1"/>
    <col min="4081" max="4081" width="9.85546875" style="22" customWidth="1"/>
    <col min="4082" max="4082" width="8.7109375" style="22" customWidth="1"/>
    <col min="4083" max="4083" width="9.5703125" style="22" customWidth="1"/>
    <col min="4084" max="4332" width="9.140625" style="22"/>
    <col min="4333" max="4333" width="26.140625" style="22" customWidth="1"/>
    <col min="4334" max="4334" width="11.5703125" style="22" customWidth="1"/>
    <col min="4335" max="4335" width="0" style="22" hidden="1" customWidth="1"/>
    <col min="4336" max="4336" width="8.85546875" style="22" customWidth="1"/>
    <col min="4337" max="4337" width="9.85546875" style="22" customWidth="1"/>
    <col min="4338" max="4338" width="8.7109375" style="22" customWidth="1"/>
    <col min="4339" max="4339" width="9.5703125" style="22" customWidth="1"/>
    <col min="4340" max="4588" width="9.140625" style="22"/>
    <col min="4589" max="4589" width="26.140625" style="22" customWidth="1"/>
    <col min="4590" max="4590" width="11.5703125" style="22" customWidth="1"/>
    <col min="4591" max="4591" width="0" style="22" hidden="1" customWidth="1"/>
    <col min="4592" max="4592" width="8.85546875" style="22" customWidth="1"/>
    <col min="4593" max="4593" width="9.85546875" style="22" customWidth="1"/>
    <col min="4594" max="4594" width="8.7109375" style="22" customWidth="1"/>
    <col min="4595" max="4595" width="9.5703125" style="22" customWidth="1"/>
    <col min="4596" max="4844" width="9.140625" style="22"/>
    <col min="4845" max="4845" width="26.140625" style="22" customWidth="1"/>
    <col min="4846" max="4846" width="11.5703125" style="22" customWidth="1"/>
    <col min="4847" max="4847" width="0" style="22" hidden="1" customWidth="1"/>
    <col min="4848" max="4848" width="8.85546875" style="22" customWidth="1"/>
    <col min="4849" max="4849" width="9.85546875" style="22" customWidth="1"/>
    <col min="4850" max="4850" width="8.7109375" style="22" customWidth="1"/>
    <col min="4851" max="4851" width="9.5703125" style="22" customWidth="1"/>
    <col min="4852" max="5100" width="9.140625" style="22"/>
    <col min="5101" max="5101" width="26.140625" style="22" customWidth="1"/>
    <col min="5102" max="5102" width="11.5703125" style="22" customWidth="1"/>
    <col min="5103" max="5103" width="0" style="22" hidden="1" customWidth="1"/>
    <col min="5104" max="5104" width="8.85546875" style="22" customWidth="1"/>
    <col min="5105" max="5105" width="9.85546875" style="22" customWidth="1"/>
    <col min="5106" max="5106" width="8.7109375" style="22" customWidth="1"/>
    <col min="5107" max="5107" width="9.5703125" style="22" customWidth="1"/>
    <col min="5108" max="5356" width="9.140625" style="22"/>
    <col min="5357" max="5357" width="26.140625" style="22" customWidth="1"/>
    <col min="5358" max="5358" width="11.5703125" style="22" customWidth="1"/>
    <col min="5359" max="5359" width="0" style="22" hidden="1" customWidth="1"/>
    <col min="5360" max="5360" width="8.85546875" style="22" customWidth="1"/>
    <col min="5361" max="5361" width="9.85546875" style="22" customWidth="1"/>
    <col min="5362" max="5362" width="8.7109375" style="22" customWidth="1"/>
    <col min="5363" max="5363" width="9.5703125" style="22" customWidth="1"/>
    <col min="5364" max="5612" width="9.140625" style="22"/>
    <col min="5613" max="5613" width="26.140625" style="22" customWidth="1"/>
    <col min="5614" max="5614" width="11.5703125" style="22" customWidth="1"/>
    <col min="5615" max="5615" width="0" style="22" hidden="1" customWidth="1"/>
    <col min="5616" max="5616" width="8.85546875" style="22" customWidth="1"/>
    <col min="5617" max="5617" width="9.85546875" style="22" customWidth="1"/>
    <col min="5618" max="5618" width="8.7109375" style="22" customWidth="1"/>
    <col min="5619" max="5619" width="9.5703125" style="22" customWidth="1"/>
    <col min="5620" max="5868" width="9.140625" style="22"/>
    <col min="5869" max="5869" width="26.140625" style="22" customWidth="1"/>
    <col min="5870" max="5870" width="11.5703125" style="22" customWidth="1"/>
    <col min="5871" max="5871" width="0" style="22" hidden="1" customWidth="1"/>
    <col min="5872" max="5872" width="8.85546875" style="22" customWidth="1"/>
    <col min="5873" max="5873" width="9.85546875" style="22" customWidth="1"/>
    <col min="5874" max="5874" width="8.7109375" style="22" customWidth="1"/>
    <col min="5875" max="5875" width="9.5703125" style="22" customWidth="1"/>
    <col min="5876" max="6124" width="9.140625" style="22"/>
    <col min="6125" max="6125" width="26.140625" style="22" customWidth="1"/>
    <col min="6126" max="6126" width="11.5703125" style="22" customWidth="1"/>
    <col min="6127" max="6127" width="0" style="22" hidden="1" customWidth="1"/>
    <col min="6128" max="6128" width="8.85546875" style="22" customWidth="1"/>
    <col min="6129" max="6129" width="9.85546875" style="22" customWidth="1"/>
    <col min="6130" max="6130" width="8.7109375" style="22" customWidth="1"/>
    <col min="6131" max="6131" width="9.5703125" style="22" customWidth="1"/>
    <col min="6132" max="6380" width="9.140625" style="22"/>
    <col min="6381" max="6381" width="26.140625" style="22" customWidth="1"/>
    <col min="6382" max="6382" width="11.5703125" style="22" customWidth="1"/>
    <col min="6383" max="6383" width="0" style="22" hidden="1" customWidth="1"/>
    <col min="6384" max="6384" width="8.85546875" style="22" customWidth="1"/>
    <col min="6385" max="6385" width="9.85546875" style="22" customWidth="1"/>
    <col min="6386" max="6386" width="8.7109375" style="22" customWidth="1"/>
    <col min="6387" max="6387" width="9.5703125" style="22" customWidth="1"/>
    <col min="6388" max="6636" width="9.140625" style="22"/>
    <col min="6637" max="6637" width="26.140625" style="22" customWidth="1"/>
    <col min="6638" max="6638" width="11.5703125" style="22" customWidth="1"/>
    <col min="6639" max="6639" width="0" style="22" hidden="1" customWidth="1"/>
    <col min="6640" max="6640" width="8.85546875" style="22" customWidth="1"/>
    <col min="6641" max="6641" width="9.85546875" style="22" customWidth="1"/>
    <col min="6642" max="6642" width="8.7109375" style="22" customWidth="1"/>
    <col min="6643" max="6643" width="9.5703125" style="22" customWidth="1"/>
    <col min="6644" max="6892" width="9.140625" style="22"/>
    <col min="6893" max="6893" width="26.140625" style="22" customWidth="1"/>
    <col min="6894" max="6894" width="11.5703125" style="22" customWidth="1"/>
    <col min="6895" max="6895" width="0" style="22" hidden="1" customWidth="1"/>
    <col min="6896" max="6896" width="8.85546875" style="22" customWidth="1"/>
    <col min="6897" max="6897" width="9.85546875" style="22" customWidth="1"/>
    <col min="6898" max="6898" width="8.7109375" style="22" customWidth="1"/>
    <col min="6899" max="6899" width="9.5703125" style="22" customWidth="1"/>
    <col min="6900" max="7148" width="9.140625" style="22"/>
    <col min="7149" max="7149" width="26.140625" style="22" customWidth="1"/>
    <col min="7150" max="7150" width="11.5703125" style="22" customWidth="1"/>
    <col min="7151" max="7151" width="0" style="22" hidden="1" customWidth="1"/>
    <col min="7152" max="7152" width="8.85546875" style="22" customWidth="1"/>
    <col min="7153" max="7153" width="9.85546875" style="22" customWidth="1"/>
    <col min="7154" max="7154" width="8.7109375" style="22" customWidth="1"/>
    <col min="7155" max="7155" width="9.5703125" style="22" customWidth="1"/>
    <col min="7156" max="7404" width="9.140625" style="22"/>
    <col min="7405" max="7405" width="26.140625" style="22" customWidth="1"/>
    <col min="7406" max="7406" width="11.5703125" style="22" customWidth="1"/>
    <col min="7407" max="7407" width="0" style="22" hidden="1" customWidth="1"/>
    <col min="7408" max="7408" width="8.85546875" style="22" customWidth="1"/>
    <col min="7409" max="7409" width="9.85546875" style="22" customWidth="1"/>
    <col min="7410" max="7410" width="8.7109375" style="22" customWidth="1"/>
    <col min="7411" max="7411" width="9.5703125" style="22" customWidth="1"/>
    <col min="7412" max="7660" width="9.140625" style="22"/>
    <col min="7661" max="7661" width="26.140625" style="22" customWidth="1"/>
    <col min="7662" max="7662" width="11.5703125" style="22" customWidth="1"/>
    <col min="7663" max="7663" width="0" style="22" hidden="1" customWidth="1"/>
    <col min="7664" max="7664" width="8.85546875" style="22" customWidth="1"/>
    <col min="7665" max="7665" width="9.85546875" style="22" customWidth="1"/>
    <col min="7666" max="7666" width="8.7109375" style="22" customWidth="1"/>
    <col min="7667" max="7667" width="9.5703125" style="22" customWidth="1"/>
    <col min="7668" max="7916" width="9.140625" style="22"/>
    <col min="7917" max="7917" width="26.140625" style="22" customWidth="1"/>
    <col min="7918" max="7918" width="11.5703125" style="22" customWidth="1"/>
    <col min="7919" max="7919" width="0" style="22" hidden="1" customWidth="1"/>
    <col min="7920" max="7920" width="8.85546875" style="22" customWidth="1"/>
    <col min="7921" max="7921" width="9.85546875" style="22" customWidth="1"/>
    <col min="7922" max="7922" width="8.7109375" style="22" customWidth="1"/>
    <col min="7923" max="7923" width="9.5703125" style="22" customWidth="1"/>
    <col min="7924" max="8172" width="9.140625" style="22"/>
    <col min="8173" max="8173" width="26.140625" style="22" customWidth="1"/>
    <col min="8174" max="8174" width="11.5703125" style="22" customWidth="1"/>
    <col min="8175" max="8175" width="0" style="22" hidden="1" customWidth="1"/>
    <col min="8176" max="8176" width="8.85546875" style="22" customWidth="1"/>
    <col min="8177" max="8177" width="9.85546875" style="22" customWidth="1"/>
    <col min="8178" max="8178" width="8.7109375" style="22" customWidth="1"/>
    <col min="8179" max="8179" width="9.5703125" style="22" customWidth="1"/>
    <col min="8180" max="8428" width="9.140625" style="22"/>
    <col min="8429" max="8429" width="26.140625" style="22" customWidth="1"/>
    <col min="8430" max="8430" width="11.5703125" style="22" customWidth="1"/>
    <col min="8431" max="8431" width="0" style="22" hidden="1" customWidth="1"/>
    <col min="8432" max="8432" width="8.85546875" style="22" customWidth="1"/>
    <col min="8433" max="8433" width="9.85546875" style="22" customWidth="1"/>
    <col min="8434" max="8434" width="8.7109375" style="22" customWidth="1"/>
    <col min="8435" max="8435" width="9.5703125" style="22" customWidth="1"/>
    <col min="8436" max="8684" width="9.140625" style="22"/>
    <col min="8685" max="8685" width="26.140625" style="22" customWidth="1"/>
    <col min="8686" max="8686" width="11.5703125" style="22" customWidth="1"/>
    <col min="8687" max="8687" width="0" style="22" hidden="1" customWidth="1"/>
    <col min="8688" max="8688" width="8.85546875" style="22" customWidth="1"/>
    <col min="8689" max="8689" width="9.85546875" style="22" customWidth="1"/>
    <col min="8690" max="8690" width="8.7109375" style="22" customWidth="1"/>
    <col min="8691" max="8691" width="9.5703125" style="22" customWidth="1"/>
    <col min="8692" max="8940" width="9.140625" style="22"/>
    <col min="8941" max="8941" width="26.140625" style="22" customWidth="1"/>
    <col min="8942" max="8942" width="11.5703125" style="22" customWidth="1"/>
    <col min="8943" max="8943" width="0" style="22" hidden="1" customWidth="1"/>
    <col min="8944" max="8944" width="8.85546875" style="22" customWidth="1"/>
    <col min="8945" max="8945" width="9.85546875" style="22" customWidth="1"/>
    <col min="8946" max="8946" width="8.7109375" style="22" customWidth="1"/>
    <col min="8947" max="8947" width="9.5703125" style="22" customWidth="1"/>
    <col min="8948" max="9196" width="9.140625" style="22"/>
    <col min="9197" max="9197" width="26.140625" style="22" customWidth="1"/>
    <col min="9198" max="9198" width="11.5703125" style="22" customWidth="1"/>
    <col min="9199" max="9199" width="0" style="22" hidden="1" customWidth="1"/>
    <col min="9200" max="9200" width="8.85546875" style="22" customWidth="1"/>
    <col min="9201" max="9201" width="9.85546875" style="22" customWidth="1"/>
    <col min="9202" max="9202" width="8.7109375" style="22" customWidth="1"/>
    <col min="9203" max="9203" width="9.5703125" style="22" customWidth="1"/>
    <col min="9204" max="9452" width="9.140625" style="22"/>
    <col min="9453" max="9453" width="26.140625" style="22" customWidth="1"/>
    <col min="9454" max="9454" width="11.5703125" style="22" customWidth="1"/>
    <col min="9455" max="9455" width="0" style="22" hidden="1" customWidth="1"/>
    <col min="9456" max="9456" width="8.85546875" style="22" customWidth="1"/>
    <col min="9457" max="9457" width="9.85546875" style="22" customWidth="1"/>
    <col min="9458" max="9458" width="8.7109375" style="22" customWidth="1"/>
    <col min="9459" max="9459" width="9.5703125" style="22" customWidth="1"/>
    <col min="9460" max="9708" width="9.140625" style="22"/>
    <col min="9709" max="9709" width="26.140625" style="22" customWidth="1"/>
    <col min="9710" max="9710" width="11.5703125" style="22" customWidth="1"/>
    <col min="9711" max="9711" width="0" style="22" hidden="1" customWidth="1"/>
    <col min="9712" max="9712" width="8.85546875" style="22" customWidth="1"/>
    <col min="9713" max="9713" width="9.85546875" style="22" customWidth="1"/>
    <col min="9714" max="9714" width="8.7109375" style="22" customWidth="1"/>
    <col min="9715" max="9715" width="9.5703125" style="22" customWidth="1"/>
    <col min="9716" max="9964" width="9.140625" style="22"/>
    <col min="9965" max="9965" width="26.140625" style="22" customWidth="1"/>
    <col min="9966" max="9966" width="11.5703125" style="22" customWidth="1"/>
    <col min="9967" max="9967" width="0" style="22" hidden="1" customWidth="1"/>
    <col min="9968" max="9968" width="8.85546875" style="22" customWidth="1"/>
    <col min="9969" max="9969" width="9.85546875" style="22" customWidth="1"/>
    <col min="9970" max="9970" width="8.7109375" style="22" customWidth="1"/>
    <col min="9971" max="9971" width="9.5703125" style="22" customWidth="1"/>
    <col min="9972" max="10220" width="9.140625" style="22"/>
    <col min="10221" max="10221" width="26.140625" style="22" customWidth="1"/>
    <col min="10222" max="10222" width="11.5703125" style="22" customWidth="1"/>
    <col min="10223" max="10223" width="0" style="22" hidden="1" customWidth="1"/>
    <col min="10224" max="10224" width="8.85546875" style="22" customWidth="1"/>
    <col min="10225" max="10225" width="9.85546875" style="22" customWidth="1"/>
    <col min="10226" max="10226" width="8.7109375" style="22" customWidth="1"/>
    <col min="10227" max="10227" width="9.5703125" style="22" customWidth="1"/>
    <col min="10228" max="10476" width="9.140625" style="22"/>
    <col min="10477" max="10477" width="26.140625" style="22" customWidth="1"/>
    <col min="10478" max="10478" width="11.5703125" style="22" customWidth="1"/>
    <col min="10479" max="10479" width="0" style="22" hidden="1" customWidth="1"/>
    <col min="10480" max="10480" width="8.85546875" style="22" customWidth="1"/>
    <col min="10481" max="10481" width="9.85546875" style="22" customWidth="1"/>
    <col min="10482" max="10482" width="8.7109375" style="22" customWidth="1"/>
    <col min="10483" max="10483" width="9.5703125" style="22" customWidth="1"/>
    <col min="10484" max="10732" width="9.140625" style="22"/>
    <col min="10733" max="10733" width="26.140625" style="22" customWidth="1"/>
    <col min="10734" max="10734" width="11.5703125" style="22" customWidth="1"/>
    <col min="10735" max="10735" width="0" style="22" hidden="1" customWidth="1"/>
    <col min="10736" max="10736" width="8.85546875" style="22" customWidth="1"/>
    <col min="10737" max="10737" width="9.85546875" style="22" customWidth="1"/>
    <col min="10738" max="10738" width="8.7109375" style="22" customWidth="1"/>
    <col min="10739" max="10739" width="9.5703125" style="22" customWidth="1"/>
    <col min="10740" max="10988" width="9.140625" style="22"/>
    <col min="10989" max="10989" width="26.140625" style="22" customWidth="1"/>
    <col min="10990" max="10990" width="11.5703125" style="22" customWidth="1"/>
    <col min="10991" max="10991" width="0" style="22" hidden="1" customWidth="1"/>
    <col min="10992" max="10992" width="8.85546875" style="22" customWidth="1"/>
    <col min="10993" max="10993" width="9.85546875" style="22" customWidth="1"/>
    <col min="10994" max="10994" width="8.7109375" style="22" customWidth="1"/>
    <col min="10995" max="10995" width="9.5703125" style="22" customWidth="1"/>
    <col min="10996" max="11244" width="9.140625" style="22"/>
    <col min="11245" max="11245" width="26.140625" style="22" customWidth="1"/>
    <col min="11246" max="11246" width="11.5703125" style="22" customWidth="1"/>
    <col min="11247" max="11247" width="0" style="22" hidden="1" customWidth="1"/>
    <col min="11248" max="11248" width="8.85546875" style="22" customWidth="1"/>
    <col min="11249" max="11249" width="9.85546875" style="22" customWidth="1"/>
    <col min="11250" max="11250" width="8.7109375" style="22" customWidth="1"/>
    <col min="11251" max="11251" width="9.5703125" style="22" customWidth="1"/>
    <col min="11252" max="11500" width="9.140625" style="22"/>
    <col min="11501" max="11501" width="26.140625" style="22" customWidth="1"/>
    <col min="11502" max="11502" width="11.5703125" style="22" customWidth="1"/>
    <col min="11503" max="11503" width="0" style="22" hidden="1" customWidth="1"/>
    <col min="11504" max="11504" width="8.85546875" style="22" customWidth="1"/>
    <col min="11505" max="11505" width="9.85546875" style="22" customWidth="1"/>
    <col min="11506" max="11506" width="8.7109375" style="22" customWidth="1"/>
    <col min="11507" max="11507" width="9.5703125" style="22" customWidth="1"/>
    <col min="11508" max="11756" width="9.140625" style="22"/>
    <col min="11757" max="11757" width="26.140625" style="22" customWidth="1"/>
    <col min="11758" max="11758" width="11.5703125" style="22" customWidth="1"/>
    <col min="11759" max="11759" width="0" style="22" hidden="1" customWidth="1"/>
    <col min="11760" max="11760" width="8.85546875" style="22" customWidth="1"/>
    <col min="11761" max="11761" width="9.85546875" style="22" customWidth="1"/>
    <col min="11762" max="11762" width="8.7109375" style="22" customWidth="1"/>
    <col min="11763" max="11763" width="9.5703125" style="22" customWidth="1"/>
    <col min="11764" max="12012" width="9.140625" style="22"/>
    <col min="12013" max="12013" width="26.140625" style="22" customWidth="1"/>
    <col min="12014" max="12014" width="11.5703125" style="22" customWidth="1"/>
    <col min="12015" max="12015" width="0" style="22" hidden="1" customWidth="1"/>
    <col min="12016" max="12016" width="8.85546875" style="22" customWidth="1"/>
    <col min="12017" max="12017" width="9.85546875" style="22" customWidth="1"/>
    <col min="12018" max="12018" width="8.7109375" style="22" customWidth="1"/>
    <col min="12019" max="12019" width="9.5703125" style="22" customWidth="1"/>
    <col min="12020" max="12268" width="9.140625" style="22"/>
    <col min="12269" max="12269" width="26.140625" style="22" customWidth="1"/>
    <col min="12270" max="12270" width="11.5703125" style="22" customWidth="1"/>
    <col min="12271" max="12271" width="0" style="22" hidden="1" customWidth="1"/>
    <col min="12272" max="12272" width="8.85546875" style="22" customWidth="1"/>
    <col min="12273" max="12273" width="9.85546875" style="22" customWidth="1"/>
    <col min="12274" max="12274" width="8.7109375" style="22" customWidth="1"/>
    <col min="12275" max="12275" width="9.5703125" style="22" customWidth="1"/>
    <col min="12276" max="12524" width="9.140625" style="22"/>
    <col min="12525" max="12525" width="26.140625" style="22" customWidth="1"/>
    <col min="12526" max="12526" width="11.5703125" style="22" customWidth="1"/>
    <col min="12527" max="12527" width="0" style="22" hidden="1" customWidth="1"/>
    <col min="12528" max="12528" width="8.85546875" style="22" customWidth="1"/>
    <col min="12529" max="12529" width="9.85546875" style="22" customWidth="1"/>
    <col min="12530" max="12530" width="8.7109375" style="22" customWidth="1"/>
    <col min="12531" max="12531" width="9.5703125" style="22" customWidth="1"/>
    <col min="12532" max="12780" width="9.140625" style="22"/>
    <col min="12781" max="12781" width="26.140625" style="22" customWidth="1"/>
    <col min="12782" max="12782" width="11.5703125" style="22" customWidth="1"/>
    <col min="12783" max="12783" width="0" style="22" hidden="1" customWidth="1"/>
    <col min="12784" max="12784" width="8.85546875" style="22" customWidth="1"/>
    <col min="12785" max="12785" width="9.85546875" style="22" customWidth="1"/>
    <col min="12786" max="12786" width="8.7109375" style="22" customWidth="1"/>
    <col min="12787" max="12787" width="9.5703125" style="22" customWidth="1"/>
    <col min="12788" max="13036" width="9.140625" style="22"/>
    <col min="13037" max="13037" width="26.140625" style="22" customWidth="1"/>
    <col min="13038" max="13038" width="11.5703125" style="22" customWidth="1"/>
    <col min="13039" max="13039" width="0" style="22" hidden="1" customWidth="1"/>
    <col min="13040" max="13040" width="8.85546875" style="22" customWidth="1"/>
    <col min="13041" max="13041" width="9.85546875" style="22" customWidth="1"/>
    <col min="13042" max="13042" width="8.7109375" style="22" customWidth="1"/>
    <col min="13043" max="13043" width="9.5703125" style="22" customWidth="1"/>
    <col min="13044" max="13292" width="9.140625" style="22"/>
    <col min="13293" max="13293" width="26.140625" style="22" customWidth="1"/>
    <col min="13294" max="13294" width="11.5703125" style="22" customWidth="1"/>
    <col min="13295" max="13295" width="0" style="22" hidden="1" customWidth="1"/>
    <col min="13296" max="13296" width="8.85546875" style="22" customWidth="1"/>
    <col min="13297" max="13297" width="9.85546875" style="22" customWidth="1"/>
    <col min="13298" max="13298" width="8.7109375" style="22" customWidth="1"/>
    <col min="13299" max="13299" width="9.5703125" style="22" customWidth="1"/>
    <col min="13300" max="13548" width="9.140625" style="22"/>
    <col min="13549" max="13549" width="26.140625" style="22" customWidth="1"/>
    <col min="13550" max="13550" width="11.5703125" style="22" customWidth="1"/>
    <col min="13551" max="13551" width="0" style="22" hidden="1" customWidth="1"/>
    <col min="13552" max="13552" width="8.85546875" style="22" customWidth="1"/>
    <col min="13553" max="13553" width="9.85546875" style="22" customWidth="1"/>
    <col min="13554" max="13554" width="8.7109375" style="22" customWidth="1"/>
    <col min="13555" max="13555" width="9.5703125" style="22" customWidth="1"/>
    <col min="13556" max="13804" width="9.140625" style="22"/>
    <col min="13805" max="13805" width="26.140625" style="22" customWidth="1"/>
    <col min="13806" max="13806" width="11.5703125" style="22" customWidth="1"/>
    <col min="13807" max="13807" width="0" style="22" hidden="1" customWidth="1"/>
    <col min="13808" max="13808" width="8.85546875" style="22" customWidth="1"/>
    <col min="13809" max="13809" width="9.85546875" style="22" customWidth="1"/>
    <col min="13810" max="13810" width="8.7109375" style="22" customWidth="1"/>
    <col min="13811" max="13811" width="9.5703125" style="22" customWidth="1"/>
    <col min="13812" max="14060" width="9.140625" style="22"/>
    <col min="14061" max="14061" width="26.140625" style="22" customWidth="1"/>
    <col min="14062" max="14062" width="11.5703125" style="22" customWidth="1"/>
    <col min="14063" max="14063" width="0" style="22" hidden="1" customWidth="1"/>
    <col min="14064" max="14064" width="8.85546875" style="22" customWidth="1"/>
    <col min="14065" max="14065" width="9.85546875" style="22" customWidth="1"/>
    <col min="14066" max="14066" width="8.7109375" style="22" customWidth="1"/>
    <col min="14067" max="14067" width="9.5703125" style="22" customWidth="1"/>
    <col min="14068" max="14316" width="9.140625" style="22"/>
    <col min="14317" max="14317" width="26.140625" style="22" customWidth="1"/>
    <col min="14318" max="14318" width="11.5703125" style="22" customWidth="1"/>
    <col min="14319" max="14319" width="0" style="22" hidden="1" customWidth="1"/>
    <col min="14320" max="14320" width="8.85546875" style="22" customWidth="1"/>
    <col min="14321" max="14321" width="9.85546875" style="22" customWidth="1"/>
    <col min="14322" max="14322" width="8.7109375" style="22" customWidth="1"/>
    <col min="14323" max="14323" width="9.5703125" style="22" customWidth="1"/>
    <col min="14324" max="14572" width="9.140625" style="22"/>
    <col min="14573" max="14573" width="26.140625" style="22" customWidth="1"/>
    <col min="14574" max="14574" width="11.5703125" style="22" customWidth="1"/>
    <col min="14575" max="14575" width="0" style="22" hidden="1" customWidth="1"/>
    <col min="14576" max="14576" width="8.85546875" style="22" customWidth="1"/>
    <col min="14577" max="14577" width="9.85546875" style="22" customWidth="1"/>
    <col min="14578" max="14578" width="8.7109375" style="22" customWidth="1"/>
    <col min="14579" max="14579" width="9.5703125" style="22" customWidth="1"/>
    <col min="14580" max="14828" width="9.140625" style="22"/>
    <col min="14829" max="14829" width="26.140625" style="22" customWidth="1"/>
    <col min="14830" max="14830" width="11.5703125" style="22" customWidth="1"/>
    <col min="14831" max="14831" width="0" style="22" hidden="1" customWidth="1"/>
    <col min="14832" max="14832" width="8.85546875" style="22" customWidth="1"/>
    <col min="14833" max="14833" width="9.85546875" style="22" customWidth="1"/>
    <col min="14834" max="14834" width="8.7109375" style="22" customWidth="1"/>
    <col min="14835" max="14835" width="9.5703125" style="22" customWidth="1"/>
    <col min="14836" max="15084" width="9.140625" style="22"/>
    <col min="15085" max="15085" width="26.140625" style="22" customWidth="1"/>
    <col min="15086" max="15086" width="11.5703125" style="22" customWidth="1"/>
    <col min="15087" max="15087" width="0" style="22" hidden="1" customWidth="1"/>
    <col min="15088" max="15088" width="8.85546875" style="22" customWidth="1"/>
    <col min="15089" max="15089" width="9.85546875" style="22" customWidth="1"/>
    <col min="15090" max="15090" width="8.7109375" style="22" customWidth="1"/>
    <col min="15091" max="15091" width="9.5703125" style="22" customWidth="1"/>
    <col min="15092" max="15340" width="9.140625" style="22"/>
    <col min="15341" max="15341" width="26.140625" style="22" customWidth="1"/>
    <col min="15342" max="15342" width="11.5703125" style="22" customWidth="1"/>
    <col min="15343" max="15343" width="0" style="22" hidden="1" customWidth="1"/>
    <col min="15344" max="15344" width="8.85546875" style="22" customWidth="1"/>
    <col min="15345" max="15345" width="9.85546875" style="22" customWidth="1"/>
    <col min="15346" max="15346" width="8.7109375" style="22" customWidth="1"/>
    <col min="15347" max="15347" width="9.5703125" style="22" customWidth="1"/>
    <col min="15348" max="15596" width="9.140625" style="22"/>
    <col min="15597" max="15597" width="26.140625" style="22" customWidth="1"/>
    <col min="15598" max="15598" width="11.5703125" style="22" customWidth="1"/>
    <col min="15599" max="15599" width="0" style="22" hidden="1" customWidth="1"/>
    <col min="15600" max="15600" width="8.85546875" style="22" customWidth="1"/>
    <col min="15601" max="15601" width="9.85546875" style="22" customWidth="1"/>
    <col min="15602" max="15602" width="8.7109375" style="22" customWidth="1"/>
    <col min="15603" max="15603" width="9.5703125" style="22" customWidth="1"/>
    <col min="15604" max="15852" width="9.140625" style="22"/>
    <col min="15853" max="15853" width="26.140625" style="22" customWidth="1"/>
    <col min="15854" max="15854" width="11.5703125" style="22" customWidth="1"/>
    <col min="15855" max="15855" width="0" style="22" hidden="1" customWidth="1"/>
    <col min="15856" max="15856" width="8.85546875" style="22" customWidth="1"/>
    <col min="15857" max="15857" width="9.85546875" style="22" customWidth="1"/>
    <col min="15858" max="15858" width="8.7109375" style="22" customWidth="1"/>
    <col min="15859" max="15859" width="9.5703125" style="22" customWidth="1"/>
    <col min="15860" max="16108" width="9.140625" style="22"/>
    <col min="16109" max="16109" width="26.140625" style="22" customWidth="1"/>
    <col min="16110" max="16110" width="11.5703125" style="22" customWidth="1"/>
    <col min="16111" max="16111" width="0" style="22" hidden="1" customWidth="1"/>
    <col min="16112" max="16112" width="8.85546875" style="22" customWidth="1"/>
    <col min="16113" max="16113" width="9.85546875" style="22" customWidth="1"/>
    <col min="16114" max="16114" width="8.7109375" style="22" customWidth="1"/>
    <col min="16115" max="16115" width="9.5703125" style="22" customWidth="1"/>
    <col min="16116" max="16384" width="9.140625" style="22"/>
  </cols>
  <sheetData>
    <row r="1" spans="1:7" s="23" customFormat="1" ht="16.149999999999999" customHeight="1" x14ac:dyDescent="0.25">
      <c r="A1" s="161" t="s">
        <v>152</v>
      </c>
      <c r="B1" s="162"/>
      <c r="C1" s="162"/>
      <c r="D1" s="162"/>
      <c r="E1" s="162"/>
      <c r="F1" s="162"/>
      <c r="G1" s="22"/>
    </row>
    <row r="2" spans="1:7" s="23" customFormat="1" ht="15" customHeight="1" x14ac:dyDescent="0.25">
      <c r="A2" s="161" t="str">
        <f>'яров.сев и зерновые'!A2:K2</f>
        <v>по состоянию на 11 мая 2018 г.</v>
      </c>
      <c r="B2" s="161"/>
      <c r="C2" s="161"/>
      <c r="D2" s="161"/>
      <c r="E2" s="161"/>
      <c r="F2" s="161"/>
      <c r="G2" s="22"/>
    </row>
    <row r="3" spans="1:7" ht="29.25" customHeight="1" x14ac:dyDescent="0.2">
      <c r="A3" s="163" t="s">
        <v>97</v>
      </c>
      <c r="B3" s="163" t="s">
        <v>124</v>
      </c>
      <c r="C3" s="165" t="s">
        <v>102</v>
      </c>
      <c r="D3" s="166"/>
      <c r="E3" s="166"/>
      <c r="F3" s="166"/>
    </row>
    <row r="4" spans="1:7" ht="30.75" customHeight="1" x14ac:dyDescent="0.2">
      <c r="A4" s="164"/>
      <c r="B4" s="164"/>
      <c r="C4" s="157" t="s">
        <v>103</v>
      </c>
      <c r="D4" s="6" t="s">
        <v>99</v>
      </c>
      <c r="E4" s="158" t="s">
        <v>104</v>
      </c>
      <c r="F4" s="158" t="s">
        <v>105</v>
      </c>
    </row>
    <row r="5" spans="1:7" s="23" customFormat="1" ht="15" x14ac:dyDescent="0.25">
      <c r="A5" s="90" t="s">
        <v>0</v>
      </c>
      <c r="B5" s="109">
        <v>17102.044000000002</v>
      </c>
      <c r="C5" s="28">
        <f>C6+C25+C36+C45+C53+C68+C75+C92</f>
        <v>13015.695</v>
      </c>
      <c r="D5" s="9">
        <f t="shared" ref="D5:D36" si="0">C5/B5*100</f>
        <v>76.106078314381591</v>
      </c>
      <c r="E5" s="28">
        <v>13276</v>
      </c>
      <c r="F5" s="10">
        <f>C5-E5</f>
        <v>-260.30500000000029</v>
      </c>
      <c r="G5" s="53"/>
    </row>
    <row r="6" spans="1:7" s="23" customFormat="1" ht="15.75" customHeight="1" x14ac:dyDescent="0.25">
      <c r="A6" s="71" t="s">
        <v>1</v>
      </c>
      <c r="B6" s="14">
        <v>3841.0909999999994</v>
      </c>
      <c r="C6" s="30">
        <f>SUM(C7:C23)</f>
        <v>3567.7620000000002</v>
      </c>
      <c r="D6" s="30">
        <f t="shared" si="0"/>
        <v>92.884079028588502</v>
      </c>
      <c r="E6" s="30">
        <v>3625.1</v>
      </c>
      <c r="F6" s="15">
        <f t="shared" ref="F6:F69" si="1">C6-E6</f>
        <v>-57.337999999999738</v>
      </c>
      <c r="G6" s="53"/>
    </row>
    <row r="7" spans="1:7" x14ac:dyDescent="0.2">
      <c r="A7" s="72" t="s">
        <v>2</v>
      </c>
      <c r="B7" s="110">
        <v>418.09999999999997</v>
      </c>
      <c r="C7" s="33">
        <v>415.2</v>
      </c>
      <c r="D7" s="33">
        <f t="shared" si="0"/>
        <v>99.306386032049758</v>
      </c>
      <c r="E7" s="33">
        <v>376.9</v>
      </c>
      <c r="F7" s="19">
        <f t="shared" si="1"/>
        <v>38.300000000000011</v>
      </c>
      <c r="G7" s="53"/>
    </row>
    <row r="8" spans="1:7" x14ac:dyDescent="0.2">
      <c r="A8" s="72" t="s">
        <v>3</v>
      </c>
      <c r="B8" s="110">
        <v>201.70000000000002</v>
      </c>
      <c r="C8" s="33">
        <v>196</v>
      </c>
      <c r="D8" s="33">
        <f t="shared" si="0"/>
        <v>97.174020823004454</v>
      </c>
      <c r="E8" s="33">
        <v>188.1</v>
      </c>
      <c r="F8" s="19">
        <f t="shared" si="1"/>
        <v>7.9000000000000057</v>
      </c>
      <c r="G8" s="53"/>
    </row>
    <row r="9" spans="1:7" x14ac:dyDescent="0.2">
      <c r="A9" s="72" t="s">
        <v>4</v>
      </c>
      <c r="B9" s="110">
        <v>31.3</v>
      </c>
      <c r="C9" s="33">
        <v>19.71</v>
      </c>
      <c r="D9" s="17">
        <f t="shared" si="0"/>
        <v>62.971246006389784</v>
      </c>
      <c r="E9" s="33">
        <v>21.16</v>
      </c>
      <c r="F9" s="19">
        <f t="shared" si="1"/>
        <v>-1.4499999999999993</v>
      </c>
      <c r="G9" s="53"/>
    </row>
    <row r="10" spans="1:7" x14ac:dyDescent="0.2">
      <c r="A10" s="72" t="s">
        <v>5</v>
      </c>
      <c r="B10" s="110">
        <v>720.5</v>
      </c>
      <c r="C10" s="33">
        <v>669.6</v>
      </c>
      <c r="D10" s="33">
        <f t="shared" si="0"/>
        <v>92.935461485079813</v>
      </c>
      <c r="E10" s="33">
        <v>640.4</v>
      </c>
      <c r="F10" s="19">
        <f t="shared" si="1"/>
        <v>29.200000000000045</v>
      </c>
      <c r="G10" s="53"/>
    </row>
    <row r="11" spans="1:7" x14ac:dyDescent="0.2">
      <c r="A11" s="72" t="s">
        <v>6</v>
      </c>
      <c r="B11" s="110">
        <v>19.8</v>
      </c>
      <c r="C11" s="33">
        <v>14.2</v>
      </c>
      <c r="D11" s="17">
        <f t="shared" si="0"/>
        <v>71.717171717171709</v>
      </c>
      <c r="E11" s="33">
        <v>13.36</v>
      </c>
      <c r="F11" s="19">
        <f t="shared" si="1"/>
        <v>0.83999999999999986</v>
      </c>
      <c r="G11" s="53"/>
    </row>
    <row r="12" spans="1:7" x14ac:dyDescent="0.2">
      <c r="A12" s="72" t="s">
        <v>7</v>
      </c>
      <c r="B12" s="110">
        <v>43.3</v>
      </c>
      <c r="C12" s="33">
        <v>29.3</v>
      </c>
      <c r="D12" s="17">
        <f t="shared" si="0"/>
        <v>67.667436489607397</v>
      </c>
      <c r="E12" s="33">
        <v>27.9</v>
      </c>
      <c r="F12" s="19">
        <f t="shared" si="1"/>
        <v>1.4000000000000021</v>
      </c>
      <c r="G12" s="53"/>
    </row>
    <row r="13" spans="1:7" x14ac:dyDescent="0.2">
      <c r="A13" s="72" t="s">
        <v>8</v>
      </c>
      <c r="B13" s="110">
        <v>2.2909999999999999</v>
      </c>
      <c r="C13" s="33">
        <v>0.23599999999999999</v>
      </c>
      <c r="D13" s="17">
        <f t="shared" si="0"/>
        <v>10.301178524661719</v>
      </c>
      <c r="E13" s="33">
        <v>0.28999999999999998</v>
      </c>
      <c r="F13" s="19">
        <f t="shared" si="1"/>
        <v>-5.3999999999999992E-2</v>
      </c>
      <c r="G13" s="53"/>
    </row>
    <row r="14" spans="1:7" x14ac:dyDescent="0.2">
      <c r="A14" s="72" t="s">
        <v>9</v>
      </c>
      <c r="B14" s="110">
        <v>500.1</v>
      </c>
      <c r="C14" s="33">
        <v>500.1</v>
      </c>
      <c r="D14" s="33">
        <f t="shared" si="0"/>
        <v>100</v>
      </c>
      <c r="E14" s="33">
        <v>507.9</v>
      </c>
      <c r="F14" s="19">
        <f t="shared" si="1"/>
        <v>-7.7999999999999545</v>
      </c>
      <c r="G14" s="53"/>
    </row>
    <row r="15" spans="1:7" x14ac:dyDescent="0.2">
      <c r="A15" s="72" t="s">
        <v>10</v>
      </c>
      <c r="B15" s="110">
        <v>357.6</v>
      </c>
      <c r="C15" s="33">
        <v>350</v>
      </c>
      <c r="D15" s="33">
        <f t="shared" si="0"/>
        <v>97.874720357941825</v>
      </c>
      <c r="E15" s="33">
        <v>360</v>
      </c>
      <c r="F15" s="19">
        <f t="shared" si="1"/>
        <v>-10</v>
      </c>
      <c r="G15" s="53"/>
    </row>
    <row r="16" spans="1:7" x14ac:dyDescent="0.2">
      <c r="A16" s="72" t="s">
        <v>11</v>
      </c>
      <c r="B16" s="110">
        <v>75.099999999999994</v>
      </c>
      <c r="C16" s="33">
        <v>44.554000000000002</v>
      </c>
      <c r="D16" s="17">
        <f t="shared" si="0"/>
        <v>59.326231691078569</v>
      </c>
      <c r="E16" s="33">
        <v>37.450000000000003</v>
      </c>
      <c r="F16" s="19">
        <f t="shared" si="1"/>
        <v>7.1039999999999992</v>
      </c>
      <c r="G16" s="53"/>
    </row>
    <row r="17" spans="1:7" x14ac:dyDescent="0.2">
      <c r="A17" s="72" t="s">
        <v>12</v>
      </c>
      <c r="B17" s="110">
        <v>425.1</v>
      </c>
      <c r="C17" s="33">
        <v>397.1</v>
      </c>
      <c r="D17" s="33">
        <f t="shared" si="0"/>
        <v>93.413314514231942</v>
      </c>
      <c r="E17" s="33">
        <v>431</v>
      </c>
      <c r="F17" s="19">
        <f t="shared" si="1"/>
        <v>-33.899999999999977</v>
      </c>
      <c r="G17" s="53"/>
    </row>
    <row r="18" spans="1:7" x14ac:dyDescent="0.2">
      <c r="A18" s="72" t="s">
        <v>13</v>
      </c>
      <c r="B18" s="110">
        <v>294.2</v>
      </c>
      <c r="C18" s="33">
        <v>273.60000000000002</v>
      </c>
      <c r="D18" s="33">
        <f t="shared" si="0"/>
        <v>92.99796057104011</v>
      </c>
      <c r="E18" s="33">
        <v>261.86</v>
      </c>
      <c r="F18" s="19">
        <f t="shared" si="1"/>
        <v>11.740000000000009</v>
      </c>
      <c r="G18" s="53"/>
    </row>
    <row r="19" spans="1:7" x14ac:dyDescent="0.2">
      <c r="A19" s="72" t="s">
        <v>14</v>
      </c>
      <c r="B19" s="110">
        <v>52</v>
      </c>
      <c r="C19" s="33">
        <v>20.2</v>
      </c>
      <c r="D19" s="17">
        <f t="shared" si="0"/>
        <v>38.846153846153847</v>
      </c>
      <c r="E19" s="33">
        <v>31.3</v>
      </c>
      <c r="F19" s="19">
        <f t="shared" si="1"/>
        <v>-11.100000000000001</v>
      </c>
      <c r="G19" s="53"/>
    </row>
    <row r="20" spans="1:7" x14ac:dyDescent="0.2">
      <c r="A20" s="72" t="s">
        <v>15</v>
      </c>
      <c r="B20" s="110">
        <v>437.5</v>
      </c>
      <c r="C20" s="33">
        <v>420.73599999999999</v>
      </c>
      <c r="D20" s="17">
        <f t="shared" si="0"/>
        <v>96.168228571428571</v>
      </c>
      <c r="E20" s="33">
        <v>487.8</v>
      </c>
      <c r="F20" s="19">
        <f t="shared" si="1"/>
        <v>-67.064000000000021</v>
      </c>
      <c r="G20" s="53"/>
    </row>
    <row r="21" spans="1:7" x14ac:dyDescent="0.2">
      <c r="A21" s="72" t="s">
        <v>16</v>
      </c>
      <c r="B21" s="110">
        <v>7.2</v>
      </c>
      <c r="C21" s="33">
        <v>2.7029999999999998</v>
      </c>
      <c r="D21" s="17">
        <f t="shared" si="0"/>
        <v>37.541666666666664</v>
      </c>
      <c r="E21" s="33">
        <v>3</v>
      </c>
      <c r="F21" s="19">
        <f t="shared" si="1"/>
        <v>-0.29700000000000015</v>
      </c>
      <c r="G21" s="53"/>
    </row>
    <row r="22" spans="1:7" x14ac:dyDescent="0.2">
      <c r="A22" s="72" t="s">
        <v>17</v>
      </c>
      <c r="B22" s="110">
        <v>247.5</v>
      </c>
      <c r="C22" s="33">
        <v>209</v>
      </c>
      <c r="D22" s="33">
        <f t="shared" si="0"/>
        <v>84.444444444444443</v>
      </c>
      <c r="E22" s="33">
        <v>235.9</v>
      </c>
      <c r="F22" s="19">
        <f t="shared" si="1"/>
        <v>-26.900000000000006</v>
      </c>
      <c r="G22" s="53"/>
    </row>
    <row r="23" spans="1:7" x14ac:dyDescent="0.2">
      <c r="A23" s="72" t="s">
        <v>18</v>
      </c>
      <c r="B23" s="110">
        <v>7.8</v>
      </c>
      <c r="C23" s="33">
        <v>5.5229999999999997</v>
      </c>
      <c r="D23" s="17">
        <f t="shared" si="0"/>
        <v>70.807692307692307</v>
      </c>
      <c r="E23" s="33">
        <v>0.8</v>
      </c>
      <c r="F23" s="19">
        <f t="shared" si="1"/>
        <v>4.7229999999999999</v>
      </c>
      <c r="G23" s="53"/>
    </row>
    <row r="24" spans="1:7" hidden="1" x14ac:dyDescent="0.2">
      <c r="A24" s="72"/>
      <c r="B24" s="110"/>
      <c r="C24" s="33"/>
      <c r="D24" s="17" t="e">
        <f t="shared" si="0"/>
        <v>#DIV/0!</v>
      </c>
      <c r="E24" s="33"/>
      <c r="F24" s="19">
        <f t="shared" si="1"/>
        <v>0</v>
      </c>
      <c r="G24" s="53"/>
    </row>
    <row r="25" spans="1:7" s="23" customFormat="1" ht="15" x14ac:dyDescent="0.25">
      <c r="A25" s="71" t="s">
        <v>19</v>
      </c>
      <c r="B25" s="14">
        <v>52.5</v>
      </c>
      <c r="C25" s="30">
        <f>SUM(C26:C35)-C29</f>
        <v>36.876000000000005</v>
      </c>
      <c r="D25" s="13">
        <f t="shared" si="0"/>
        <v>70.240000000000009</v>
      </c>
      <c r="E25" s="30">
        <v>85.4</v>
      </c>
      <c r="F25" s="15">
        <f t="shared" si="1"/>
        <v>-48.524000000000001</v>
      </c>
      <c r="G25" s="53"/>
    </row>
    <row r="26" spans="1:7" hidden="1" x14ac:dyDescent="0.2">
      <c r="A26" s="72" t="s">
        <v>20</v>
      </c>
      <c r="B26" s="110">
        <v>0</v>
      </c>
      <c r="C26" s="33"/>
      <c r="D26" s="17" t="e">
        <f t="shared" si="0"/>
        <v>#DIV/0!</v>
      </c>
      <c r="E26" s="33"/>
      <c r="F26" s="19">
        <f t="shared" si="1"/>
        <v>0</v>
      </c>
      <c r="G26" s="53"/>
    </row>
    <row r="27" spans="1:7" hidden="1" x14ac:dyDescent="0.2">
      <c r="A27" s="72" t="s">
        <v>21</v>
      </c>
      <c r="B27" s="110">
        <v>0.03</v>
      </c>
      <c r="C27" s="33"/>
      <c r="D27" s="17">
        <f t="shared" si="0"/>
        <v>0</v>
      </c>
      <c r="E27" s="33"/>
      <c r="F27" s="19">
        <f t="shared" si="1"/>
        <v>0</v>
      </c>
      <c r="G27" s="53"/>
    </row>
    <row r="28" spans="1:7" hidden="1" x14ac:dyDescent="0.2">
      <c r="A28" s="72" t="s">
        <v>22</v>
      </c>
      <c r="B28" s="110"/>
      <c r="C28" s="33"/>
      <c r="D28" s="17" t="e">
        <f t="shared" si="0"/>
        <v>#DIV/0!</v>
      </c>
      <c r="E28" s="33"/>
      <c r="F28" s="19">
        <f t="shared" si="1"/>
        <v>0</v>
      </c>
      <c r="G28" s="53"/>
    </row>
    <row r="29" spans="1:7" hidden="1" x14ac:dyDescent="0.2">
      <c r="A29" s="72" t="s">
        <v>23</v>
      </c>
      <c r="B29" s="110">
        <v>0</v>
      </c>
      <c r="C29" s="33"/>
      <c r="D29" s="17" t="e">
        <f t="shared" si="0"/>
        <v>#DIV/0!</v>
      </c>
      <c r="E29" s="33"/>
      <c r="F29" s="19">
        <f t="shared" si="1"/>
        <v>0</v>
      </c>
      <c r="G29" s="53"/>
    </row>
    <row r="30" spans="1:7" x14ac:dyDescent="0.2">
      <c r="A30" s="72" t="s">
        <v>24</v>
      </c>
      <c r="B30" s="110">
        <v>2.7</v>
      </c>
      <c r="C30" s="33">
        <v>0.90500000000000003</v>
      </c>
      <c r="D30" s="17">
        <f t="shared" si="0"/>
        <v>33.518518518518519</v>
      </c>
      <c r="E30" s="33">
        <v>0.71</v>
      </c>
      <c r="F30" s="19">
        <f t="shared" si="1"/>
        <v>0.19500000000000006</v>
      </c>
      <c r="G30" s="53"/>
    </row>
    <row r="31" spans="1:7" x14ac:dyDescent="0.2">
      <c r="A31" s="72" t="s">
        <v>25</v>
      </c>
      <c r="B31" s="110">
        <v>26.5</v>
      </c>
      <c r="C31" s="33">
        <v>26.5</v>
      </c>
      <c r="D31" s="33">
        <f t="shared" si="0"/>
        <v>100</v>
      </c>
      <c r="E31" s="33">
        <v>61.9</v>
      </c>
      <c r="F31" s="19">
        <f t="shared" si="1"/>
        <v>-35.4</v>
      </c>
      <c r="G31" s="53"/>
    </row>
    <row r="32" spans="1:7" x14ac:dyDescent="0.2">
      <c r="A32" s="72" t="s">
        <v>26</v>
      </c>
      <c r="B32" s="110">
        <v>4.9000000000000004</v>
      </c>
      <c r="C32" s="33">
        <v>2.8319999999999999</v>
      </c>
      <c r="D32" s="17">
        <f t="shared" si="0"/>
        <v>57.795918367346935</v>
      </c>
      <c r="E32" s="33">
        <v>3.18</v>
      </c>
      <c r="F32" s="19">
        <f t="shared" si="1"/>
        <v>-0.34800000000000031</v>
      </c>
      <c r="G32" s="53"/>
    </row>
    <row r="33" spans="1:17" hidden="1" x14ac:dyDescent="0.2">
      <c r="A33" s="72" t="s">
        <v>27</v>
      </c>
      <c r="B33" s="110"/>
      <c r="C33" s="33"/>
      <c r="D33" s="17" t="e">
        <f t="shared" si="0"/>
        <v>#DIV/0!</v>
      </c>
      <c r="E33" s="33"/>
      <c r="F33" s="19">
        <f t="shared" si="1"/>
        <v>0</v>
      </c>
      <c r="G33" s="53"/>
    </row>
    <row r="34" spans="1:17" x14ac:dyDescent="0.2">
      <c r="A34" s="72" t="s">
        <v>28</v>
      </c>
      <c r="B34" s="110">
        <v>2.4</v>
      </c>
      <c r="C34" s="33">
        <v>1.0389999999999999</v>
      </c>
      <c r="D34" s="17">
        <f t="shared" si="0"/>
        <v>43.291666666666664</v>
      </c>
      <c r="E34" s="33">
        <v>5.48</v>
      </c>
      <c r="F34" s="19">
        <f t="shared" si="1"/>
        <v>-4.4410000000000007</v>
      </c>
      <c r="G34" s="53"/>
    </row>
    <row r="35" spans="1:17" x14ac:dyDescent="0.2">
      <c r="A35" s="72" t="s">
        <v>29</v>
      </c>
      <c r="B35" s="110">
        <v>16</v>
      </c>
      <c r="C35" s="33">
        <v>5.6</v>
      </c>
      <c r="D35" s="17">
        <f t="shared" si="0"/>
        <v>35</v>
      </c>
      <c r="E35" s="33">
        <v>14.1</v>
      </c>
      <c r="F35" s="19">
        <f t="shared" si="1"/>
        <v>-8.5</v>
      </c>
      <c r="G35" s="53"/>
    </row>
    <row r="36" spans="1:17" s="23" customFormat="1" ht="15" x14ac:dyDescent="0.25">
      <c r="A36" s="71" t="s">
        <v>30</v>
      </c>
      <c r="B36" s="14">
        <v>6214.1629999999996</v>
      </c>
      <c r="C36" s="30">
        <f>SUM(C37:C44)</f>
        <v>5402.2019999999993</v>
      </c>
      <c r="D36" s="30">
        <f t="shared" si="0"/>
        <v>86.933702897719286</v>
      </c>
      <c r="E36" s="30">
        <v>5108.6000000000004</v>
      </c>
      <c r="F36" s="15">
        <f t="shared" si="1"/>
        <v>293.60199999999895</v>
      </c>
      <c r="G36" s="53"/>
    </row>
    <row r="37" spans="1:17" ht="13.15" customHeight="1" x14ac:dyDescent="0.2">
      <c r="A37" s="72" t="s">
        <v>31</v>
      </c>
      <c r="B37" s="110">
        <v>96.8</v>
      </c>
      <c r="C37" s="33">
        <v>96.8</v>
      </c>
      <c r="D37" s="33">
        <f t="shared" ref="D37:D68" si="2">C37/B37*100</f>
        <v>100</v>
      </c>
      <c r="E37" s="33">
        <v>88</v>
      </c>
      <c r="F37" s="19">
        <f t="shared" si="1"/>
        <v>8.7999999999999972</v>
      </c>
      <c r="G37" s="53"/>
    </row>
    <row r="38" spans="1:17" x14ac:dyDescent="0.2">
      <c r="A38" s="72" t="s">
        <v>32</v>
      </c>
      <c r="B38" s="110">
        <v>186</v>
      </c>
      <c r="C38" s="33">
        <v>83.6</v>
      </c>
      <c r="D38" s="17">
        <f t="shared" si="2"/>
        <v>44.946236559139777</v>
      </c>
      <c r="E38" s="33">
        <v>58.3</v>
      </c>
      <c r="F38" s="19">
        <f t="shared" si="1"/>
        <v>25.299999999999997</v>
      </c>
      <c r="G38" s="53"/>
    </row>
    <row r="39" spans="1:17" x14ac:dyDescent="0.2">
      <c r="A39" s="72" t="s">
        <v>33</v>
      </c>
      <c r="B39" s="110">
        <v>441.5</v>
      </c>
      <c r="C39" s="33">
        <v>372.50200000000001</v>
      </c>
      <c r="D39" s="33">
        <f t="shared" si="2"/>
        <v>84.371913929784824</v>
      </c>
      <c r="E39" s="33">
        <v>407.3</v>
      </c>
      <c r="F39" s="19">
        <f t="shared" si="1"/>
        <v>-34.798000000000002</v>
      </c>
      <c r="G39" s="53"/>
    </row>
    <row r="40" spans="1:17" x14ac:dyDescent="0.2">
      <c r="A40" s="72" t="s">
        <v>34</v>
      </c>
      <c r="B40" s="110">
        <v>1568</v>
      </c>
      <c r="C40" s="33">
        <v>1568</v>
      </c>
      <c r="D40" s="33">
        <f t="shared" si="2"/>
        <v>100</v>
      </c>
      <c r="E40" s="33">
        <v>1558.6</v>
      </c>
      <c r="F40" s="19">
        <f t="shared" si="1"/>
        <v>9.4000000000000909</v>
      </c>
      <c r="G40" s="53"/>
    </row>
    <row r="41" spans="1:17" hidden="1" x14ac:dyDescent="0.2">
      <c r="A41" s="72" t="s">
        <v>35</v>
      </c>
      <c r="B41" s="110">
        <v>2.2999999999999998</v>
      </c>
      <c r="C41" s="33"/>
      <c r="D41" s="17">
        <f t="shared" si="2"/>
        <v>0</v>
      </c>
      <c r="E41" s="33"/>
      <c r="F41" s="19">
        <f t="shared" si="1"/>
        <v>0</v>
      </c>
      <c r="G41" s="53"/>
    </row>
    <row r="42" spans="1:17" x14ac:dyDescent="0.2">
      <c r="A42" s="72" t="s">
        <v>36</v>
      </c>
      <c r="B42" s="110">
        <v>1436</v>
      </c>
      <c r="C42" s="33">
        <v>899.6</v>
      </c>
      <c r="D42" s="17">
        <f t="shared" si="2"/>
        <v>62.646239554317553</v>
      </c>
      <c r="E42" s="33">
        <v>767.5</v>
      </c>
      <c r="F42" s="19">
        <f t="shared" si="1"/>
        <v>132.10000000000002</v>
      </c>
      <c r="G42" s="53"/>
    </row>
    <row r="43" spans="1:17" x14ac:dyDescent="0.2">
      <c r="A43" s="72" t="s">
        <v>37</v>
      </c>
      <c r="B43" s="110">
        <v>2482.7999999999997</v>
      </c>
      <c r="C43" s="33">
        <v>2381.6999999999998</v>
      </c>
      <c r="D43" s="33">
        <f t="shared" si="2"/>
        <v>95.927984533591115</v>
      </c>
      <c r="E43" s="33">
        <v>2228.9</v>
      </c>
      <c r="F43" s="19">
        <f t="shared" si="1"/>
        <v>152.79999999999973</v>
      </c>
      <c r="G43" s="53"/>
    </row>
    <row r="44" spans="1:17" hidden="1" x14ac:dyDescent="0.2">
      <c r="A44" s="72" t="s">
        <v>38</v>
      </c>
      <c r="B44" s="110">
        <v>0.76300000000000001</v>
      </c>
      <c r="C44" s="33"/>
      <c r="D44" s="17">
        <f t="shared" si="2"/>
        <v>0</v>
      </c>
      <c r="E44" s="33">
        <v>0.5</v>
      </c>
      <c r="F44" s="19">
        <f t="shared" si="1"/>
        <v>-0.5</v>
      </c>
      <c r="G44" s="53"/>
    </row>
    <row r="45" spans="1:17" s="23" customFormat="1" ht="15" x14ac:dyDescent="0.25">
      <c r="A45" s="71" t="s">
        <v>39</v>
      </c>
      <c r="B45" s="111">
        <v>2279.6000000000004</v>
      </c>
      <c r="C45" s="30">
        <f>SUM(C46:C52)</f>
        <v>1653.8230000000001</v>
      </c>
      <c r="D45" s="30">
        <f t="shared" si="2"/>
        <v>72.548824355150018</v>
      </c>
      <c r="E45" s="30">
        <v>1747.4</v>
      </c>
      <c r="F45" s="15">
        <f t="shared" si="1"/>
        <v>-93.576999999999998</v>
      </c>
      <c r="G45" s="53"/>
    </row>
    <row r="46" spans="1:17" hidden="1" x14ac:dyDescent="0.2">
      <c r="A46" s="72" t="s">
        <v>40</v>
      </c>
      <c r="B46" s="110">
        <v>90.6</v>
      </c>
      <c r="C46" s="33"/>
      <c r="D46" s="17">
        <f t="shared" si="2"/>
        <v>0</v>
      </c>
      <c r="E46" s="33">
        <v>24</v>
      </c>
      <c r="F46" s="19">
        <f t="shared" si="1"/>
        <v>-24</v>
      </c>
      <c r="G46" s="53"/>
    </row>
    <row r="47" spans="1:17" x14ac:dyDescent="0.2">
      <c r="A47" s="72" t="s">
        <v>41</v>
      </c>
      <c r="B47" s="110">
        <v>24.6</v>
      </c>
      <c r="C47" s="33">
        <v>11.6</v>
      </c>
      <c r="D47" s="17">
        <f t="shared" si="2"/>
        <v>47.154471544715442</v>
      </c>
      <c r="E47" s="33">
        <v>20.5</v>
      </c>
      <c r="F47" s="19">
        <f t="shared" si="1"/>
        <v>-8.9</v>
      </c>
      <c r="G47" s="53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59" customFormat="1" x14ac:dyDescent="0.2">
      <c r="A48" s="72" t="s">
        <v>42</v>
      </c>
      <c r="B48" s="112">
        <v>39.799999999999997</v>
      </c>
      <c r="C48" s="56">
        <v>39.200000000000003</v>
      </c>
      <c r="D48" s="56">
        <f t="shared" si="2"/>
        <v>98.492462311557802</v>
      </c>
      <c r="E48" s="56">
        <v>34.200000000000003</v>
      </c>
      <c r="F48" s="19">
        <f t="shared" si="1"/>
        <v>5</v>
      </c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x14ac:dyDescent="0.2">
      <c r="A49" s="72" t="s">
        <v>43</v>
      </c>
      <c r="B49" s="110">
        <v>15.1</v>
      </c>
      <c r="C49" s="39">
        <v>15.1</v>
      </c>
      <c r="D49" s="39">
        <f>C49/B49*100</f>
        <v>100</v>
      </c>
      <c r="E49" s="39">
        <v>15</v>
      </c>
      <c r="F49" s="19">
        <f t="shared" si="1"/>
        <v>9.9999999999999645E-2</v>
      </c>
      <c r="G49" s="53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">
      <c r="A50" s="72" t="s">
        <v>44</v>
      </c>
      <c r="B50" s="110">
        <v>29.4</v>
      </c>
      <c r="C50" s="33">
        <v>29.4</v>
      </c>
      <c r="D50" s="33">
        <f t="shared" si="2"/>
        <v>100</v>
      </c>
      <c r="E50" s="33">
        <v>28</v>
      </c>
      <c r="F50" s="19">
        <f t="shared" si="1"/>
        <v>1.3999999999999986</v>
      </c>
      <c r="G50" s="53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72" t="s">
        <v>45</v>
      </c>
      <c r="B51" s="110">
        <v>128.5</v>
      </c>
      <c r="C51" s="33">
        <v>58.523000000000003</v>
      </c>
      <c r="D51" s="17">
        <f t="shared" si="2"/>
        <v>45.543190661478597</v>
      </c>
      <c r="E51" s="33">
        <v>54.22</v>
      </c>
      <c r="F51" s="19">
        <f t="shared" si="1"/>
        <v>4.3030000000000044</v>
      </c>
      <c r="G51" s="53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93" t="s">
        <v>46</v>
      </c>
      <c r="B52" s="18">
        <v>1951.6000000000001</v>
      </c>
      <c r="C52" s="33">
        <v>1500</v>
      </c>
      <c r="D52" s="33">
        <f t="shared" si="2"/>
        <v>76.860012297601969</v>
      </c>
      <c r="E52" s="33">
        <v>1571.5</v>
      </c>
      <c r="F52" s="19">
        <f t="shared" si="1"/>
        <v>-71.5</v>
      </c>
      <c r="G52" s="61"/>
    </row>
    <row r="53" spans="1:17" s="23" customFormat="1" ht="15" x14ac:dyDescent="0.25">
      <c r="A53" s="71" t="s">
        <v>47</v>
      </c>
      <c r="B53" s="111">
        <v>4335</v>
      </c>
      <c r="C53" s="30">
        <f>SUM(C54:C67)</f>
        <v>2287.547</v>
      </c>
      <c r="D53" s="13">
        <f t="shared" si="2"/>
        <v>52.769250288350634</v>
      </c>
      <c r="E53" s="30">
        <v>2613.6</v>
      </c>
      <c r="F53" s="15">
        <f t="shared" si="1"/>
        <v>-326.05299999999988</v>
      </c>
      <c r="G53" s="61"/>
    </row>
    <row r="54" spans="1:17" x14ac:dyDescent="0.2">
      <c r="A54" s="72" t="s">
        <v>48</v>
      </c>
      <c r="B54" s="110">
        <v>450.29999999999995</v>
      </c>
      <c r="C54" s="33">
        <v>328.2</v>
      </c>
      <c r="D54" s="17">
        <f t="shared" si="2"/>
        <v>72.884743504330459</v>
      </c>
      <c r="E54" s="33">
        <v>299.10000000000002</v>
      </c>
      <c r="F54" s="19">
        <f t="shared" si="1"/>
        <v>29.099999999999966</v>
      </c>
      <c r="G54" s="61"/>
    </row>
    <row r="55" spans="1:17" x14ac:dyDescent="0.2">
      <c r="A55" s="72" t="s">
        <v>49</v>
      </c>
      <c r="B55" s="110">
        <v>30.5</v>
      </c>
      <c r="C55" s="33">
        <v>17.8</v>
      </c>
      <c r="D55" s="17">
        <f t="shared" si="2"/>
        <v>58.360655737704924</v>
      </c>
      <c r="E55" s="33">
        <v>19.68</v>
      </c>
      <c r="F55" s="19">
        <f t="shared" si="1"/>
        <v>-1.879999999999999</v>
      </c>
      <c r="G55" s="61"/>
    </row>
    <row r="56" spans="1:17" x14ac:dyDescent="0.2">
      <c r="A56" s="72" t="s">
        <v>50</v>
      </c>
      <c r="B56" s="110">
        <v>172.6</v>
      </c>
      <c r="C56" s="33">
        <v>139</v>
      </c>
      <c r="D56" s="33">
        <f t="shared" si="2"/>
        <v>80.533024333719581</v>
      </c>
      <c r="E56" s="33">
        <v>180</v>
      </c>
      <c r="F56" s="19">
        <f t="shared" si="1"/>
        <v>-41</v>
      </c>
      <c r="G56" s="61"/>
    </row>
    <row r="57" spans="1:17" x14ac:dyDescent="0.2">
      <c r="A57" s="72" t="s">
        <v>51</v>
      </c>
      <c r="B57" s="110">
        <v>502.2</v>
      </c>
      <c r="C57" s="33">
        <v>502.2</v>
      </c>
      <c r="D57" s="17">
        <f t="shared" si="2"/>
        <v>100</v>
      </c>
      <c r="E57" s="33">
        <v>572.6</v>
      </c>
      <c r="F57" s="19">
        <f t="shared" si="1"/>
        <v>-70.400000000000034</v>
      </c>
      <c r="G57" s="61"/>
    </row>
    <row r="58" spans="1:17" x14ac:dyDescent="0.2">
      <c r="A58" s="72" t="s">
        <v>52</v>
      </c>
      <c r="B58" s="110">
        <v>67.7</v>
      </c>
      <c r="C58" s="33">
        <v>17.972999999999999</v>
      </c>
      <c r="D58" s="17">
        <f t="shared" si="2"/>
        <v>26.548005908419498</v>
      </c>
      <c r="E58" s="33">
        <v>23.9</v>
      </c>
      <c r="F58" s="19">
        <f t="shared" si="1"/>
        <v>-5.9269999999999996</v>
      </c>
      <c r="G58" s="61"/>
    </row>
    <row r="59" spans="1:17" x14ac:dyDescent="0.2">
      <c r="A59" s="72" t="s">
        <v>53</v>
      </c>
      <c r="B59" s="110">
        <v>76.599999999999994</v>
      </c>
      <c r="C59" s="33">
        <v>56.8</v>
      </c>
      <c r="D59" s="17">
        <f t="shared" si="2"/>
        <v>74.151436031331599</v>
      </c>
      <c r="E59" s="33">
        <v>69.209999999999994</v>
      </c>
      <c r="F59" s="19">
        <f t="shared" si="1"/>
        <v>-12.409999999999997</v>
      </c>
      <c r="G59" s="61"/>
    </row>
    <row r="60" spans="1:17" x14ac:dyDescent="0.2">
      <c r="A60" s="72" t="s">
        <v>54</v>
      </c>
      <c r="B60" s="110">
        <v>26.8</v>
      </c>
      <c r="C60" s="33">
        <v>2.4710000000000001</v>
      </c>
      <c r="D60" s="17">
        <f t="shared" si="2"/>
        <v>9.2201492537313445</v>
      </c>
      <c r="E60" s="33">
        <v>8.4</v>
      </c>
      <c r="F60" s="19">
        <f t="shared" si="1"/>
        <v>-5.9290000000000003</v>
      </c>
      <c r="G60" s="61"/>
    </row>
    <row r="61" spans="1:17" x14ac:dyDescent="0.2">
      <c r="A61" s="72" t="s">
        <v>55</v>
      </c>
      <c r="B61" s="110">
        <v>77.8</v>
      </c>
      <c r="C61" s="33">
        <v>21.8</v>
      </c>
      <c r="D61" s="17">
        <f t="shared" si="2"/>
        <v>28.020565552699228</v>
      </c>
      <c r="E61" s="33">
        <v>28.16</v>
      </c>
      <c r="F61" s="19">
        <f t="shared" si="1"/>
        <v>-6.3599999999999994</v>
      </c>
      <c r="G61" s="61"/>
    </row>
    <row r="62" spans="1:17" x14ac:dyDescent="0.2">
      <c r="A62" s="72" t="s">
        <v>56</v>
      </c>
      <c r="B62" s="110">
        <v>204.4</v>
      </c>
      <c r="C62" s="33">
        <v>146.5</v>
      </c>
      <c r="D62" s="17">
        <f t="shared" si="2"/>
        <v>71.67318982387475</v>
      </c>
      <c r="E62" s="33">
        <v>151.80000000000001</v>
      </c>
      <c r="F62" s="19">
        <f t="shared" si="1"/>
        <v>-5.3000000000000114</v>
      </c>
      <c r="G62" s="61"/>
    </row>
    <row r="63" spans="1:17" x14ac:dyDescent="0.2">
      <c r="A63" s="72" t="s">
        <v>57</v>
      </c>
      <c r="B63" s="110">
        <v>629.20000000000005</v>
      </c>
      <c r="C63" s="33">
        <v>157</v>
      </c>
      <c r="D63" s="17">
        <f t="shared" si="2"/>
        <v>24.952320406865862</v>
      </c>
      <c r="E63" s="33">
        <v>155.30000000000001</v>
      </c>
      <c r="F63" s="19">
        <f t="shared" si="1"/>
        <v>1.6999999999999886</v>
      </c>
      <c r="G63" s="61"/>
    </row>
    <row r="64" spans="1:17" x14ac:dyDescent="0.2">
      <c r="A64" s="72" t="s">
        <v>58</v>
      </c>
      <c r="B64" s="110">
        <v>331.5</v>
      </c>
      <c r="C64" s="33">
        <v>164.97900000000001</v>
      </c>
      <c r="D64" s="17">
        <f t="shared" si="2"/>
        <v>49.767420814479642</v>
      </c>
      <c r="E64" s="33">
        <v>321.5</v>
      </c>
      <c r="F64" s="19">
        <f t="shared" si="1"/>
        <v>-156.52099999999999</v>
      </c>
      <c r="G64" s="61"/>
    </row>
    <row r="65" spans="1:7" x14ac:dyDescent="0.2">
      <c r="A65" s="72" t="s">
        <v>59</v>
      </c>
      <c r="B65" s="110">
        <v>385.4</v>
      </c>
      <c r="C65" s="33">
        <v>253.6</v>
      </c>
      <c r="D65" s="17">
        <f t="shared" si="2"/>
        <v>65.80176440062273</v>
      </c>
      <c r="E65" s="33">
        <v>261</v>
      </c>
      <c r="F65" s="19">
        <f t="shared" si="1"/>
        <v>-7.4000000000000057</v>
      </c>
      <c r="G65" s="61"/>
    </row>
    <row r="66" spans="1:7" x14ac:dyDescent="0.2">
      <c r="A66" s="72" t="s">
        <v>60</v>
      </c>
      <c r="B66" s="110">
        <v>1090.2</v>
      </c>
      <c r="C66" s="33">
        <v>194</v>
      </c>
      <c r="D66" s="17">
        <f t="shared" si="2"/>
        <v>17.79490001834526</v>
      </c>
      <c r="E66" s="33">
        <v>255</v>
      </c>
      <c r="F66" s="19">
        <f t="shared" si="1"/>
        <v>-61</v>
      </c>
      <c r="G66" s="61"/>
    </row>
    <row r="67" spans="1:7" s="23" customFormat="1" ht="15" x14ac:dyDescent="0.25">
      <c r="A67" s="72" t="s">
        <v>61</v>
      </c>
      <c r="B67" s="18">
        <v>289.8</v>
      </c>
      <c r="C67" s="33">
        <v>285.22399999999999</v>
      </c>
      <c r="D67" s="17">
        <f t="shared" si="2"/>
        <v>98.420979986197366</v>
      </c>
      <c r="E67" s="33">
        <v>267.89999999999998</v>
      </c>
      <c r="F67" s="19">
        <f t="shared" si="1"/>
        <v>17.324000000000012</v>
      </c>
      <c r="G67" s="61"/>
    </row>
    <row r="68" spans="1:7" s="23" customFormat="1" ht="15" x14ac:dyDescent="0.25">
      <c r="A68" s="71" t="s">
        <v>62</v>
      </c>
      <c r="B68" s="111">
        <v>75.400000000000006</v>
      </c>
      <c r="C68" s="30">
        <f>SUM(C69:C74)-C72-C73</f>
        <v>17.764000000000003</v>
      </c>
      <c r="D68" s="13">
        <f t="shared" si="2"/>
        <v>23.559681697612731</v>
      </c>
      <c r="E68" s="30">
        <v>25.4</v>
      </c>
      <c r="F68" s="15">
        <f t="shared" si="1"/>
        <v>-7.6359999999999957</v>
      </c>
      <c r="G68" s="61"/>
    </row>
    <row r="69" spans="1:7" x14ac:dyDescent="0.2">
      <c r="A69" s="72" t="s">
        <v>63</v>
      </c>
      <c r="B69" s="110">
        <v>28.4</v>
      </c>
      <c r="C69" s="33">
        <v>14.064</v>
      </c>
      <c r="D69" s="17">
        <f t="shared" ref="D69:D100" si="3">C69/B69*100</f>
        <v>49.521126760563384</v>
      </c>
      <c r="E69" s="33">
        <v>7.9</v>
      </c>
      <c r="F69" s="19">
        <f t="shared" si="1"/>
        <v>6.1639999999999997</v>
      </c>
      <c r="G69" s="61"/>
    </row>
    <row r="70" spans="1:7" x14ac:dyDescent="0.2">
      <c r="A70" s="72" t="s">
        <v>64</v>
      </c>
      <c r="B70" s="110">
        <v>9.8000000000000007</v>
      </c>
      <c r="C70" s="33">
        <v>0.4</v>
      </c>
      <c r="D70" s="17">
        <f t="shared" si="3"/>
        <v>4.0816326530612246</v>
      </c>
      <c r="E70" s="33">
        <v>5.1100000000000003</v>
      </c>
      <c r="F70" s="19">
        <f t="shared" ref="F70:F101" si="4">C70-E70</f>
        <v>-4.71</v>
      </c>
      <c r="G70" s="61"/>
    </row>
    <row r="71" spans="1:7" x14ac:dyDescent="0.2">
      <c r="A71" s="72" t="s">
        <v>65</v>
      </c>
      <c r="B71" s="110">
        <v>11.4</v>
      </c>
      <c r="C71" s="33">
        <v>2.2000000000000002</v>
      </c>
      <c r="D71" s="17">
        <f t="shared" si="3"/>
        <v>19.298245614035089</v>
      </c>
      <c r="E71" s="33">
        <v>7.8</v>
      </c>
      <c r="F71" s="19">
        <f t="shared" si="4"/>
        <v>-5.6</v>
      </c>
      <c r="G71" s="61"/>
    </row>
    <row r="72" spans="1:7" hidden="1" x14ac:dyDescent="0.2">
      <c r="A72" s="72" t="s">
        <v>66</v>
      </c>
      <c r="B72" s="110">
        <v>0</v>
      </c>
      <c r="C72" s="33"/>
      <c r="D72" s="17" t="e">
        <f t="shared" si="3"/>
        <v>#DIV/0!</v>
      </c>
      <c r="E72" s="33"/>
      <c r="F72" s="19">
        <f t="shared" si="4"/>
        <v>0</v>
      </c>
      <c r="G72" s="61"/>
    </row>
    <row r="73" spans="1:7" hidden="1" x14ac:dyDescent="0.2">
      <c r="A73" s="72" t="s">
        <v>67</v>
      </c>
      <c r="B73" s="110">
        <v>0</v>
      </c>
      <c r="C73" s="33"/>
      <c r="D73" s="17" t="e">
        <f t="shared" si="3"/>
        <v>#DIV/0!</v>
      </c>
      <c r="E73" s="33"/>
      <c r="F73" s="19">
        <f t="shared" si="4"/>
        <v>0</v>
      </c>
      <c r="G73" s="61"/>
    </row>
    <row r="74" spans="1:7" s="23" customFormat="1" ht="15" x14ac:dyDescent="0.25">
      <c r="A74" s="72" t="s">
        <v>68</v>
      </c>
      <c r="B74" s="18">
        <v>25.799999999999997</v>
      </c>
      <c r="C74" s="33">
        <v>1.1000000000000001</v>
      </c>
      <c r="D74" s="17">
        <f t="shared" si="3"/>
        <v>4.2635658914728687</v>
      </c>
      <c r="E74" s="33">
        <v>4.5999999999999996</v>
      </c>
      <c r="F74" s="19">
        <f t="shared" si="4"/>
        <v>-3.4999999999999996</v>
      </c>
      <c r="G74" s="61"/>
    </row>
    <row r="75" spans="1:7" s="23" customFormat="1" ht="15" x14ac:dyDescent="0.25">
      <c r="A75" s="71" t="s">
        <v>69</v>
      </c>
      <c r="B75" s="111">
        <v>303.89</v>
      </c>
      <c r="C75" s="30">
        <f>SUM(C76:C91)-C82-C83-C85-C91</f>
        <v>49.320999999999998</v>
      </c>
      <c r="D75" s="13">
        <f t="shared" si="3"/>
        <v>16.229885813945835</v>
      </c>
      <c r="E75" s="30">
        <v>70.3</v>
      </c>
      <c r="F75" s="15">
        <f t="shared" si="4"/>
        <v>-20.978999999999999</v>
      </c>
      <c r="G75" s="61"/>
    </row>
    <row r="76" spans="1:7" hidden="1" x14ac:dyDescent="0.2">
      <c r="A76" s="72" t="s">
        <v>70</v>
      </c>
      <c r="B76" s="110">
        <v>0</v>
      </c>
      <c r="C76" s="33"/>
      <c r="D76" s="17" t="e">
        <f t="shared" si="3"/>
        <v>#DIV/0!</v>
      </c>
      <c r="E76" s="33"/>
      <c r="F76" s="19">
        <f t="shared" si="4"/>
        <v>0</v>
      </c>
      <c r="G76" s="61"/>
    </row>
    <row r="77" spans="1:7" hidden="1" x14ac:dyDescent="0.2">
      <c r="A77" s="72" t="s">
        <v>71</v>
      </c>
      <c r="B77" s="110">
        <v>0</v>
      </c>
      <c r="C77" s="33"/>
      <c r="D77" s="17" t="e">
        <f t="shared" si="3"/>
        <v>#DIV/0!</v>
      </c>
      <c r="E77" s="33"/>
      <c r="F77" s="19">
        <f t="shared" si="4"/>
        <v>0</v>
      </c>
      <c r="G77" s="61"/>
    </row>
    <row r="78" spans="1:7" hidden="1" x14ac:dyDescent="0.2">
      <c r="A78" s="72" t="s">
        <v>72</v>
      </c>
      <c r="B78" s="110">
        <v>0</v>
      </c>
      <c r="C78" s="33"/>
      <c r="D78" s="17" t="e">
        <f t="shared" si="3"/>
        <v>#DIV/0!</v>
      </c>
      <c r="E78" s="33"/>
      <c r="F78" s="19">
        <f t="shared" si="4"/>
        <v>0</v>
      </c>
      <c r="G78" s="61"/>
    </row>
    <row r="79" spans="1:7" hidden="1" x14ac:dyDescent="0.2">
      <c r="A79" s="72" t="s">
        <v>73</v>
      </c>
      <c r="B79" s="110">
        <v>0</v>
      </c>
      <c r="C79" s="33"/>
      <c r="D79" s="17" t="e">
        <f t="shared" si="3"/>
        <v>#DIV/0!</v>
      </c>
      <c r="E79" s="33"/>
      <c r="F79" s="19">
        <f t="shared" si="4"/>
        <v>0</v>
      </c>
      <c r="G79" s="61"/>
    </row>
    <row r="80" spans="1:7" x14ac:dyDescent="0.2">
      <c r="A80" s="72" t="s">
        <v>74</v>
      </c>
      <c r="B80" s="110">
        <v>160</v>
      </c>
      <c r="C80" s="33">
        <v>37.200000000000003</v>
      </c>
      <c r="D80" s="17">
        <f t="shared" si="3"/>
        <v>23.25</v>
      </c>
      <c r="E80" s="33">
        <v>63.6</v>
      </c>
      <c r="F80" s="19">
        <f t="shared" si="4"/>
        <v>-26.4</v>
      </c>
      <c r="G80" s="61"/>
    </row>
    <row r="81" spans="1:7" x14ac:dyDescent="0.2">
      <c r="A81" s="72" t="s">
        <v>75</v>
      </c>
      <c r="B81" s="110">
        <v>20.2</v>
      </c>
      <c r="C81" s="33">
        <v>2.8210000000000002</v>
      </c>
      <c r="D81" s="17">
        <f t="shared" si="3"/>
        <v>13.965346534653467</v>
      </c>
      <c r="E81" s="33">
        <v>0.4</v>
      </c>
      <c r="F81" s="19">
        <f t="shared" si="4"/>
        <v>2.4210000000000003</v>
      </c>
      <c r="G81" s="61"/>
    </row>
    <row r="82" spans="1:7" hidden="1" x14ac:dyDescent="0.2">
      <c r="A82" s="72" t="s">
        <v>76</v>
      </c>
      <c r="B82" s="110">
        <v>0</v>
      </c>
      <c r="C82" s="33"/>
      <c r="D82" s="17" t="e">
        <f t="shared" si="3"/>
        <v>#DIV/0!</v>
      </c>
      <c r="E82" s="33"/>
      <c r="F82" s="19">
        <f t="shared" si="4"/>
        <v>0</v>
      </c>
      <c r="G82" s="61"/>
    </row>
    <row r="83" spans="1:7" hidden="1" x14ac:dyDescent="0.2">
      <c r="A83" s="72" t="s">
        <v>77</v>
      </c>
      <c r="B83" s="110">
        <v>0</v>
      </c>
      <c r="C83" s="33"/>
      <c r="D83" s="17" t="e">
        <f t="shared" si="3"/>
        <v>#DIV/0!</v>
      </c>
      <c r="E83" s="33"/>
      <c r="F83" s="19">
        <f t="shared" si="4"/>
        <v>0</v>
      </c>
      <c r="G83" s="61"/>
    </row>
    <row r="84" spans="1:7" hidden="1" x14ac:dyDescent="0.2">
      <c r="A84" s="72" t="s">
        <v>78</v>
      </c>
      <c r="B84" s="110">
        <v>1.7</v>
      </c>
      <c r="C84" s="33"/>
      <c r="D84" s="17">
        <f t="shared" si="3"/>
        <v>0</v>
      </c>
      <c r="E84" s="33">
        <v>2.5</v>
      </c>
      <c r="F84" s="19">
        <f t="shared" si="4"/>
        <v>-2.5</v>
      </c>
      <c r="G84" s="61"/>
    </row>
    <row r="85" spans="1:7" hidden="1" x14ac:dyDescent="0.2">
      <c r="A85" s="72" t="s">
        <v>79</v>
      </c>
      <c r="B85" s="110">
        <v>0</v>
      </c>
      <c r="C85" s="33"/>
      <c r="D85" s="17" t="e">
        <f t="shared" si="3"/>
        <v>#DIV/0!</v>
      </c>
      <c r="E85" s="33"/>
      <c r="F85" s="19">
        <f t="shared" si="4"/>
        <v>0</v>
      </c>
      <c r="G85" s="61"/>
    </row>
    <row r="86" spans="1:7" x14ac:dyDescent="0.2">
      <c r="A86" s="72" t="s">
        <v>80</v>
      </c>
      <c r="B86" s="110">
        <v>45.7</v>
      </c>
      <c r="C86" s="33">
        <v>7.8</v>
      </c>
      <c r="D86" s="17">
        <f t="shared" si="3"/>
        <v>17.067833698030633</v>
      </c>
      <c r="E86" s="33"/>
      <c r="F86" s="19">
        <f t="shared" si="4"/>
        <v>7.8</v>
      </c>
      <c r="G86" s="61"/>
    </row>
    <row r="87" spans="1:7" hidden="1" x14ac:dyDescent="0.2">
      <c r="A87" s="72" t="s">
        <v>81</v>
      </c>
      <c r="B87" s="110">
        <v>50.1</v>
      </c>
      <c r="C87" s="33"/>
      <c r="D87" s="17">
        <f t="shared" si="3"/>
        <v>0</v>
      </c>
      <c r="E87" s="33">
        <v>1.4</v>
      </c>
      <c r="F87" s="19">
        <f t="shared" si="4"/>
        <v>-1.4</v>
      </c>
      <c r="G87" s="61"/>
    </row>
    <row r="88" spans="1:7" x14ac:dyDescent="0.2">
      <c r="A88" s="72" t="s">
        <v>82</v>
      </c>
      <c r="B88" s="110">
        <v>15.1</v>
      </c>
      <c r="C88" s="33">
        <v>1.5</v>
      </c>
      <c r="D88" s="17">
        <f t="shared" si="3"/>
        <v>9.9337748344370862</v>
      </c>
      <c r="E88" s="33">
        <v>2.4</v>
      </c>
      <c r="F88" s="19">
        <f t="shared" si="4"/>
        <v>-0.89999999999999991</v>
      </c>
      <c r="G88" s="61"/>
    </row>
    <row r="89" spans="1:7" hidden="1" x14ac:dyDescent="0.2">
      <c r="A89" s="72" t="s">
        <v>83</v>
      </c>
      <c r="B89" s="110">
        <v>11.09</v>
      </c>
      <c r="C89" s="33"/>
      <c r="D89" s="17">
        <f t="shared" si="3"/>
        <v>0</v>
      </c>
      <c r="E89" s="33"/>
      <c r="F89" s="19">
        <f t="shared" si="4"/>
        <v>0</v>
      </c>
      <c r="G89" s="61"/>
    </row>
    <row r="90" spans="1:7" hidden="1" x14ac:dyDescent="0.2">
      <c r="A90" s="72" t="s">
        <v>84</v>
      </c>
      <c r="B90" s="110">
        <v>0</v>
      </c>
      <c r="C90" s="33"/>
      <c r="D90" s="17" t="e">
        <f t="shared" si="3"/>
        <v>#DIV/0!</v>
      </c>
      <c r="E90" s="33"/>
      <c r="F90" s="19">
        <f t="shared" si="4"/>
        <v>0</v>
      </c>
      <c r="G90" s="61"/>
    </row>
    <row r="91" spans="1:7" s="23" customFormat="1" ht="15" hidden="1" x14ac:dyDescent="0.25">
      <c r="A91" s="72" t="s">
        <v>85</v>
      </c>
      <c r="B91" s="14">
        <v>0</v>
      </c>
      <c r="C91" s="30"/>
      <c r="D91" s="17" t="e">
        <f t="shared" si="3"/>
        <v>#DIV/0!</v>
      </c>
      <c r="E91" s="30"/>
      <c r="F91" s="19">
        <f t="shared" si="4"/>
        <v>0</v>
      </c>
      <c r="G91" s="61"/>
    </row>
    <row r="92" spans="1:7" s="23" customFormat="1" ht="15" x14ac:dyDescent="0.25">
      <c r="A92" s="71" t="s">
        <v>86</v>
      </c>
      <c r="B92" s="111">
        <v>0.4</v>
      </c>
      <c r="C92" s="30">
        <f>SUM(C93:C102)-C98</f>
        <v>0.4</v>
      </c>
      <c r="D92" s="13">
        <f t="shared" si="3"/>
        <v>100</v>
      </c>
      <c r="E92" s="30">
        <v>0.2</v>
      </c>
      <c r="F92" s="15">
        <f t="shared" si="4"/>
        <v>0.2</v>
      </c>
      <c r="G92" s="61"/>
    </row>
    <row r="93" spans="1:7" hidden="1" x14ac:dyDescent="0.2">
      <c r="A93" s="72" t="s">
        <v>87</v>
      </c>
      <c r="B93" s="110">
        <v>0</v>
      </c>
      <c r="C93" s="33"/>
      <c r="D93" s="17" t="e">
        <f t="shared" si="3"/>
        <v>#DIV/0!</v>
      </c>
      <c r="E93" s="33"/>
      <c r="F93" s="19">
        <f t="shared" si="4"/>
        <v>0</v>
      </c>
      <c r="G93" s="61"/>
    </row>
    <row r="94" spans="1:7" x14ac:dyDescent="0.2">
      <c r="A94" s="74" t="s">
        <v>88</v>
      </c>
      <c r="B94" s="113">
        <v>0.4</v>
      </c>
      <c r="C94" s="43">
        <v>0.4</v>
      </c>
      <c r="D94" s="25">
        <f t="shared" si="3"/>
        <v>100</v>
      </c>
      <c r="E94" s="43">
        <v>0.2</v>
      </c>
      <c r="F94" s="26">
        <f t="shared" si="4"/>
        <v>0.2</v>
      </c>
      <c r="G94" s="61"/>
    </row>
    <row r="95" spans="1:7" hidden="1" x14ac:dyDescent="0.2">
      <c r="A95" s="54" t="s">
        <v>89</v>
      </c>
      <c r="B95" s="89"/>
      <c r="C95" s="67"/>
      <c r="D95" s="68" t="e">
        <f t="shared" si="3"/>
        <v>#DIV/0!</v>
      </c>
      <c r="E95" s="67"/>
      <c r="F95" s="85">
        <f t="shared" si="4"/>
        <v>0</v>
      </c>
      <c r="G95" s="61"/>
    </row>
    <row r="96" spans="1:7" hidden="1" x14ac:dyDescent="0.2">
      <c r="A96" s="50" t="s">
        <v>90</v>
      </c>
      <c r="B96" s="51"/>
      <c r="C96" s="33"/>
      <c r="D96" s="17" t="e">
        <f t="shared" si="3"/>
        <v>#DIV/0!</v>
      </c>
      <c r="E96" s="33"/>
      <c r="F96" s="52">
        <f t="shared" si="4"/>
        <v>0</v>
      </c>
      <c r="G96" s="61"/>
    </row>
    <row r="97" spans="1:7" hidden="1" x14ac:dyDescent="0.2">
      <c r="A97" s="50" t="s">
        <v>91</v>
      </c>
      <c r="B97" s="51"/>
      <c r="C97" s="33"/>
      <c r="D97" s="17" t="e">
        <f t="shared" si="3"/>
        <v>#DIV/0!</v>
      </c>
      <c r="E97" s="33"/>
      <c r="F97" s="52">
        <f t="shared" si="4"/>
        <v>0</v>
      </c>
      <c r="G97" s="61"/>
    </row>
    <row r="98" spans="1:7" hidden="1" x14ac:dyDescent="0.2">
      <c r="A98" s="50" t="s">
        <v>92</v>
      </c>
      <c r="B98" s="51"/>
      <c r="C98" s="33"/>
      <c r="D98" s="17" t="e">
        <f t="shared" si="3"/>
        <v>#DIV/0!</v>
      </c>
      <c r="E98" s="33"/>
      <c r="F98" s="52">
        <f t="shared" si="4"/>
        <v>0</v>
      </c>
      <c r="G98" s="61"/>
    </row>
    <row r="99" spans="1:7" hidden="1" x14ac:dyDescent="0.2">
      <c r="A99" s="50" t="s">
        <v>93</v>
      </c>
      <c r="B99" s="51"/>
      <c r="C99" s="33"/>
      <c r="D99" s="17" t="e">
        <f t="shared" si="3"/>
        <v>#DIV/0!</v>
      </c>
      <c r="E99" s="33"/>
      <c r="F99" s="52">
        <f t="shared" si="4"/>
        <v>0</v>
      </c>
      <c r="G99" s="61"/>
    </row>
    <row r="100" spans="1:7" hidden="1" x14ac:dyDescent="0.2">
      <c r="A100" s="50" t="s">
        <v>94</v>
      </c>
      <c r="B100" s="51"/>
      <c r="C100" s="33"/>
      <c r="D100" s="17" t="e">
        <f t="shared" si="3"/>
        <v>#DIV/0!</v>
      </c>
      <c r="E100" s="33"/>
      <c r="F100" s="52">
        <f t="shared" si="4"/>
        <v>0</v>
      </c>
      <c r="G100" s="61"/>
    </row>
    <row r="101" spans="1:7" hidden="1" x14ac:dyDescent="0.2">
      <c r="A101" s="50" t="s">
        <v>95</v>
      </c>
      <c r="B101" s="60"/>
      <c r="C101" s="43"/>
      <c r="D101" s="17" t="e">
        <f t="shared" ref="D101:D102" si="5">C101/B101*100</f>
        <v>#DIV/0!</v>
      </c>
      <c r="E101" s="43"/>
      <c r="F101" s="52">
        <f t="shared" si="4"/>
        <v>0</v>
      </c>
      <c r="G101" s="61"/>
    </row>
    <row r="102" spans="1:7" hidden="1" x14ac:dyDescent="0.2">
      <c r="A102" s="55" t="s">
        <v>96</v>
      </c>
      <c r="D102" s="17" t="e">
        <f t="shared" si="5"/>
        <v>#DIV/0!</v>
      </c>
      <c r="E102" s="62"/>
      <c r="F102" s="63"/>
    </row>
    <row r="103" spans="1:7" hidden="1" x14ac:dyDescent="0.2">
      <c r="A103" s="64"/>
      <c r="E103" s="62"/>
    </row>
    <row r="104" spans="1:7" hidden="1" x14ac:dyDescent="0.2">
      <c r="A104" s="64"/>
      <c r="E104" s="62"/>
    </row>
    <row r="105" spans="1:7" x14ac:dyDescent="0.2">
      <c r="A105" s="64"/>
      <c r="E105" s="62"/>
    </row>
    <row r="106" spans="1:7" x14ac:dyDescent="0.2">
      <c r="A106" s="64"/>
      <c r="E106" s="62"/>
    </row>
    <row r="107" spans="1:7" x14ac:dyDescent="0.2">
      <c r="A107" s="64"/>
      <c r="E107" s="62"/>
    </row>
    <row r="108" spans="1:7" x14ac:dyDescent="0.2">
      <c r="A108" s="64"/>
      <c r="E108" s="62"/>
    </row>
    <row r="109" spans="1:7" x14ac:dyDescent="0.2">
      <c r="A109" s="64"/>
      <c r="E109" s="62"/>
    </row>
    <row r="110" spans="1:7" x14ac:dyDescent="0.2">
      <c r="A110" s="64"/>
      <c r="E110" s="62"/>
    </row>
    <row r="111" spans="1:7" x14ac:dyDescent="0.2">
      <c r="A111" s="64"/>
      <c r="E111" s="62"/>
    </row>
    <row r="112" spans="1:7" x14ac:dyDescent="0.2">
      <c r="A112" s="64"/>
      <c r="E112" s="62"/>
    </row>
    <row r="113" spans="1:5" x14ac:dyDescent="0.2">
      <c r="A113" s="64"/>
      <c r="E113" s="62"/>
    </row>
    <row r="114" spans="1:5" x14ac:dyDescent="0.2">
      <c r="A114" s="64"/>
      <c r="E114" s="62"/>
    </row>
    <row r="115" spans="1:5" x14ac:dyDescent="0.2">
      <c r="A115" s="64"/>
      <c r="E115" s="62"/>
    </row>
    <row r="116" spans="1:5" x14ac:dyDescent="0.2">
      <c r="A116" s="64"/>
      <c r="E116" s="62"/>
    </row>
    <row r="117" spans="1:5" x14ac:dyDescent="0.2">
      <c r="A117" s="64"/>
      <c r="E117" s="62"/>
    </row>
    <row r="118" spans="1:5" x14ac:dyDescent="0.2">
      <c r="A118" s="64"/>
      <c r="E118" s="62"/>
    </row>
    <row r="119" spans="1:5" x14ac:dyDescent="0.2">
      <c r="A119" s="64"/>
      <c r="E119" s="62"/>
    </row>
    <row r="120" spans="1:5" x14ac:dyDescent="0.2">
      <c r="A120" s="64"/>
      <c r="E120" s="62"/>
    </row>
    <row r="121" spans="1:5" x14ac:dyDescent="0.2">
      <c r="A121" s="64"/>
      <c r="E121" s="62"/>
    </row>
    <row r="122" spans="1:5" x14ac:dyDescent="0.2">
      <c r="A122" s="64"/>
      <c r="E122" s="62"/>
    </row>
    <row r="123" spans="1:5" x14ac:dyDescent="0.2">
      <c r="A123" s="64"/>
      <c r="E123" s="62"/>
    </row>
    <row r="124" spans="1:5" x14ac:dyDescent="0.2">
      <c r="A124" s="64"/>
      <c r="E124" s="62"/>
    </row>
    <row r="125" spans="1:5" x14ac:dyDescent="0.2">
      <c r="A125" s="64"/>
      <c r="E125" s="62"/>
    </row>
    <row r="126" spans="1:5" x14ac:dyDescent="0.2">
      <c r="A126" s="64"/>
      <c r="E126" s="62"/>
    </row>
    <row r="127" spans="1:5" x14ac:dyDescent="0.2">
      <c r="A127" s="64"/>
      <c r="E127" s="62"/>
    </row>
    <row r="128" spans="1:5" x14ac:dyDescent="0.2">
      <c r="A128" s="64"/>
      <c r="E128" s="62"/>
    </row>
    <row r="129" spans="1:5" x14ac:dyDescent="0.2">
      <c r="A129" s="64"/>
      <c r="E129" s="62"/>
    </row>
    <row r="130" spans="1:5" x14ac:dyDescent="0.2">
      <c r="A130" s="64"/>
      <c r="E130" s="62"/>
    </row>
    <row r="131" spans="1:5" x14ac:dyDescent="0.2">
      <c r="A131" s="64"/>
      <c r="E131" s="62"/>
    </row>
    <row r="132" spans="1:5" x14ac:dyDescent="0.2">
      <c r="A132" s="64"/>
      <c r="E132" s="62"/>
    </row>
    <row r="133" spans="1:5" x14ac:dyDescent="0.2">
      <c r="A133" s="64"/>
      <c r="E133" s="62"/>
    </row>
    <row r="134" spans="1:5" x14ac:dyDescent="0.2">
      <c r="A134" s="64"/>
      <c r="E134" s="62"/>
    </row>
    <row r="135" spans="1:5" x14ac:dyDescent="0.2">
      <c r="A135" s="64"/>
      <c r="E135" s="62"/>
    </row>
    <row r="136" spans="1:5" x14ac:dyDescent="0.2">
      <c r="A136" s="64"/>
      <c r="E136" s="62"/>
    </row>
    <row r="137" spans="1:5" x14ac:dyDescent="0.2">
      <c r="A137" s="64"/>
      <c r="E137" s="62"/>
    </row>
    <row r="138" spans="1:5" x14ac:dyDescent="0.2">
      <c r="A138" s="64"/>
      <c r="E138" s="62"/>
    </row>
    <row r="139" spans="1:5" x14ac:dyDescent="0.2">
      <c r="A139" s="64"/>
      <c r="E139" s="62"/>
    </row>
    <row r="140" spans="1:5" x14ac:dyDescent="0.2">
      <c r="A140" s="64"/>
      <c r="E140" s="62"/>
    </row>
    <row r="141" spans="1:5" x14ac:dyDescent="0.2">
      <c r="A141" s="64"/>
      <c r="E141" s="62"/>
    </row>
    <row r="142" spans="1:5" x14ac:dyDescent="0.2">
      <c r="A142" s="64"/>
      <c r="E142" s="62"/>
    </row>
    <row r="143" spans="1:5" x14ac:dyDescent="0.2">
      <c r="A143" s="64"/>
      <c r="E143" s="62"/>
    </row>
    <row r="144" spans="1:5" x14ac:dyDescent="0.2">
      <c r="A144" s="64"/>
      <c r="E144" s="62"/>
    </row>
    <row r="145" spans="1:5" x14ac:dyDescent="0.2">
      <c r="A145" s="64"/>
      <c r="E145" s="62"/>
    </row>
    <row r="146" spans="1:5" x14ac:dyDescent="0.2">
      <c r="A146" s="64"/>
      <c r="E146" s="62"/>
    </row>
    <row r="147" spans="1:5" x14ac:dyDescent="0.2">
      <c r="A147" s="64"/>
      <c r="E147" s="62"/>
    </row>
    <row r="148" spans="1:5" x14ac:dyDescent="0.2">
      <c r="A148" s="64"/>
      <c r="E148" s="62"/>
    </row>
    <row r="149" spans="1:5" x14ac:dyDescent="0.2">
      <c r="A149" s="64"/>
      <c r="E149" s="62"/>
    </row>
    <row r="150" spans="1:5" x14ac:dyDescent="0.2">
      <c r="A150" s="64"/>
      <c r="E150" s="62"/>
    </row>
    <row r="151" spans="1:5" x14ac:dyDescent="0.2">
      <c r="A151" s="64"/>
      <c r="E151" s="62"/>
    </row>
    <row r="152" spans="1:5" x14ac:dyDescent="0.2">
      <c r="A152" s="64"/>
      <c r="E152" s="62"/>
    </row>
    <row r="153" spans="1:5" x14ac:dyDescent="0.2">
      <c r="A153" s="64"/>
      <c r="E153" s="62"/>
    </row>
    <row r="154" spans="1:5" x14ac:dyDescent="0.2">
      <c r="A154" s="64"/>
      <c r="E154" s="62"/>
    </row>
    <row r="155" spans="1:5" x14ac:dyDescent="0.2">
      <c r="A155" s="64"/>
      <c r="E155" s="62"/>
    </row>
    <row r="156" spans="1:5" x14ac:dyDescent="0.2">
      <c r="A156" s="64"/>
      <c r="E156" s="62"/>
    </row>
    <row r="157" spans="1:5" x14ac:dyDescent="0.2">
      <c r="A157" s="64"/>
      <c r="E157" s="62"/>
    </row>
    <row r="158" spans="1:5" x14ac:dyDescent="0.2">
      <c r="A158" s="64"/>
      <c r="E158" s="62"/>
    </row>
    <row r="159" spans="1:5" x14ac:dyDescent="0.2">
      <c r="A159" s="64"/>
      <c r="E159" s="62"/>
    </row>
    <row r="160" spans="1:5" x14ac:dyDescent="0.2">
      <c r="A160" s="64"/>
      <c r="E160" s="62"/>
    </row>
    <row r="161" spans="1:5" x14ac:dyDescent="0.2">
      <c r="A161" s="64"/>
      <c r="E161" s="62"/>
    </row>
    <row r="162" spans="1:5" x14ac:dyDescent="0.2">
      <c r="A162" s="64"/>
      <c r="E162" s="62"/>
    </row>
    <row r="163" spans="1:5" x14ac:dyDescent="0.2">
      <c r="A163" s="64"/>
      <c r="E163" s="62"/>
    </row>
    <row r="164" spans="1:5" x14ac:dyDescent="0.2">
      <c r="A164" s="64"/>
      <c r="E164" s="62"/>
    </row>
    <row r="165" spans="1:5" x14ac:dyDescent="0.2">
      <c r="A165" s="64"/>
      <c r="E165" s="62"/>
    </row>
    <row r="166" spans="1:5" x14ac:dyDescent="0.2">
      <c r="A166" s="64"/>
      <c r="E166" s="62"/>
    </row>
    <row r="167" spans="1:5" x14ac:dyDescent="0.2">
      <c r="A167" s="64"/>
      <c r="E167" s="62"/>
    </row>
    <row r="168" spans="1:5" x14ac:dyDescent="0.2">
      <c r="A168" s="64"/>
      <c r="E168" s="62"/>
    </row>
    <row r="169" spans="1:5" x14ac:dyDescent="0.2">
      <c r="A169" s="64"/>
      <c r="E169" s="62"/>
    </row>
    <row r="170" spans="1:5" x14ac:dyDescent="0.2">
      <c r="A170" s="64"/>
      <c r="E170" s="62"/>
    </row>
    <row r="171" spans="1:5" x14ac:dyDescent="0.2">
      <c r="A171" s="65"/>
    </row>
    <row r="172" spans="1:5" x14ac:dyDescent="0.2">
      <c r="A172" s="64"/>
    </row>
    <row r="173" spans="1:5" x14ac:dyDescent="0.2">
      <c r="A173" s="64"/>
    </row>
    <row r="174" spans="1:5" x14ac:dyDescent="0.2">
      <c r="A174" s="64"/>
    </row>
    <row r="175" spans="1:5" x14ac:dyDescent="0.2">
      <c r="A175" s="64"/>
    </row>
    <row r="176" spans="1:5" x14ac:dyDescent="0.2">
      <c r="A176" s="64"/>
    </row>
    <row r="177" spans="1:1" x14ac:dyDescent="0.2">
      <c r="A177" s="64"/>
    </row>
    <row r="178" spans="1:1" x14ac:dyDescent="0.2">
      <c r="A178" s="64"/>
    </row>
    <row r="179" spans="1:1" x14ac:dyDescent="0.2">
      <c r="A179" s="64"/>
    </row>
    <row r="180" spans="1:1" x14ac:dyDescent="0.2">
      <c r="A180" s="64"/>
    </row>
    <row r="181" spans="1:1" x14ac:dyDescent="0.2">
      <c r="A181" s="64"/>
    </row>
    <row r="182" spans="1:1" x14ac:dyDescent="0.2">
      <c r="A182" s="64"/>
    </row>
    <row r="183" spans="1:1" x14ac:dyDescent="0.2">
      <c r="A183" s="64"/>
    </row>
    <row r="184" spans="1:1" x14ac:dyDescent="0.2">
      <c r="A184" s="64"/>
    </row>
    <row r="185" spans="1:1" x14ac:dyDescent="0.2">
      <c r="A185" s="64"/>
    </row>
    <row r="186" spans="1:1" x14ac:dyDescent="0.2">
      <c r="A186" s="64"/>
    </row>
    <row r="187" spans="1:1" x14ac:dyDescent="0.2">
      <c r="A187" s="64"/>
    </row>
    <row r="188" spans="1:1" x14ac:dyDescent="0.2">
      <c r="A188" s="64"/>
    </row>
    <row r="189" spans="1:1" x14ac:dyDescent="0.2">
      <c r="A189" s="64"/>
    </row>
    <row r="190" spans="1:1" x14ac:dyDescent="0.2">
      <c r="A190" s="64"/>
    </row>
    <row r="191" spans="1:1" x14ac:dyDescent="0.2">
      <c r="A191" s="64"/>
    </row>
    <row r="192" spans="1:1" x14ac:dyDescent="0.2">
      <c r="A192" s="64"/>
    </row>
    <row r="193" spans="1:1" x14ac:dyDescent="0.2">
      <c r="A193" s="64"/>
    </row>
    <row r="194" spans="1:1" x14ac:dyDescent="0.2">
      <c r="A194" s="64"/>
    </row>
    <row r="195" spans="1:1" x14ac:dyDescent="0.2">
      <c r="A195" s="64"/>
    </row>
    <row r="196" spans="1:1" x14ac:dyDescent="0.2">
      <c r="A196" s="64"/>
    </row>
    <row r="197" spans="1:1" x14ac:dyDescent="0.2">
      <c r="A197" s="64"/>
    </row>
    <row r="198" spans="1:1" x14ac:dyDescent="0.2">
      <c r="A198" s="64"/>
    </row>
    <row r="199" spans="1:1" x14ac:dyDescent="0.2">
      <c r="A199" s="64"/>
    </row>
    <row r="200" spans="1:1" x14ac:dyDescent="0.2">
      <c r="A200" s="64"/>
    </row>
    <row r="201" spans="1:1" x14ac:dyDescent="0.2">
      <c r="A201" s="64"/>
    </row>
    <row r="202" spans="1:1" x14ac:dyDescent="0.2">
      <c r="A202" s="64"/>
    </row>
    <row r="203" spans="1:1" x14ac:dyDescent="0.2">
      <c r="A203" s="64"/>
    </row>
    <row r="204" spans="1:1" x14ac:dyDescent="0.2">
      <c r="A204" s="64"/>
    </row>
    <row r="205" spans="1:1" x14ac:dyDescent="0.2">
      <c r="A205" s="64"/>
    </row>
    <row r="206" spans="1:1" x14ac:dyDescent="0.2">
      <c r="A206" s="64"/>
    </row>
    <row r="207" spans="1:1" x14ac:dyDescent="0.2">
      <c r="A207" s="64"/>
    </row>
    <row r="208" spans="1:1" x14ac:dyDescent="0.2">
      <c r="A208" s="64"/>
    </row>
    <row r="209" spans="1:1" x14ac:dyDescent="0.2">
      <c r="A209" s="64"/>
    </row>
    <row r="210" spans="1:1" x14ac:dyDescent="0.2">
      <c r="A210" s="64"/>
    </row>
    <row r="211" spans="1:1" x14ac:dyDescent="0.2">
      <c r="A211" s="64"/>
    </row>
    <row r="212" spans="1:1" x14ac:dyDescent="0.2">
      <c r="A212" s="64"/>
    </row>
    <row r="213" spans="1:1" x14ac:dyDescent="0.2">
      <c r="A213" s="64"/>
    </row>
    <row r="214" spans="1:1" x14ac:dyDescent="0.2">
      <c r="A214" s="64"/>
    </row>
    <row r="215" spans="1:1" x14ac:dyDescent="0.2">
      <c r="A215" s="64"/>
    </row>
    <row r="216" spans="1:1" x14ac:dyDescent="0.2">
      <c r="A216" s="64"/>
    </row>
    <row r="217" spans="1:1" x14ac:dyDescent="0.2">
      <c r="A217" s="64"/>
    </row>
    <row r="218" spans="1:1" x14ac:dyDescent="0.2">
      <c r="A218" s="64"/>
    </row>
    <row r="219" spans="1:1" x14ac:dyDescent="0.2">
      <c r="A219" s="64"/>
    </row>
    <row r="220" spans="1:1" x14ac:dyDescent="0.2">
      <c r="A220" s="64"/>
    </row>
    <row r="221" spans="1:1" x14ac:dyDescent="0.2">
      <c r="A221" s="64"/>
    </row>
    <row r="222" spans="1:1" x14ac:dyDescent="0.2">
      <c r="A222" s="64"/>
    </row>
    <row r="223" spans="1:1" x14ac:dyDescent="0.2">
      <c r="A223" s="64"/>
    </row>
    <row r="224" spans="1:1" x14ac:dyDescent="0.2">
      <c r="A224" s="64"/>
    </row>
    <row r="225" spans="1:5" x14ac:dyDescent="0.2">
      <c r="A225" s="64"/>
    </row>
    <row r="226" spans="1:5" x14ac:dyDescent="0.2">
      <c r="A226" s="64"/>
    </row>
    <row r="227" spans="1:5" x14ac:dyDescent="0.2">
      <c r="A227" s="64"/>
    </row>
    <row r="228" spans="1:5" x14ac:dyDescent="0.2">
      <c r="A228" s="64"/>
    </row>
    <row r="229" spans="1:5" x14ac:dyDescent="0.2">
      <c r="A229" s="64"/>
    </row>
    <row r="230" spans="1:5" x14ac:dyDescent="0.2">
      <c r="A230" s="64"/>
    </row>
    <row r="231" spans="1:5" x14ac:dyDescent="0.2">
      <c r="A231" s="64"/>
    </row>
    <row r="232" spans="1:5" x14ac:dyDescent="0.2">
      <c r="A232" s="64"/>
    </row>
    <row r="233" spans="1:5" x14ac:dyDescent="0.2">
      <c r="A233" s="64"/>
    </row>
    <row r="234" spans="1:5" x14ac:dyDescent="0.2">
      <c r="A234" s="64"/>
    </row>
    <row r="235" spans="1:5" x14ac:dyDescent="0.2">
      <c r="A235" s="64"/>
    </row>
    <row r="236" spans="1:5" x14ac:dyDescent="0.2">
      <c r="A236" s="64"/>
      <c r="E236" s="62"/>
    </row>
    <row r="237" spans="1:5" x14ac:dyDescent="0.2">
      <c r="A237" s="64"/>
    </row>
    <row r="238" spans="1:5" x14ac:dyDescent="0.2">
      <c r="A238" s="64"/>
    </row>
    <row r="239" spans="1:5" x14ac:dyDescent="0.2">
      <c r="A239" s="64"/>
    </row>
    <row r="240" spans="1:5" x14ac:dyDescent="0.2">
      <c r="A240" s="64"/>
    </row>
    <row r="241" spans="1:1" x14ac:dyDescent="0.2">
      <c r="A241" s="64"/>
    </row>
    <row r="242" spans="1:1" x14ac:dyDescent="0.2">
      <c r="A242" s="64"/>
    </row>
    <row r="243" spans="1:1" x14ac:dyDescent="0.2">
      <c r="A243" s="64"/>
    </row>
    <row r="244" spans="1:1" x14ac:dyDescent="0.2">
      <c r="A244" s="64"/>
    </row>
    <row r="245" spans="1:1" x14ac:dyDescent="0.2">
      <c r="A245" s="64"/>
    </row>
    <row r="246" spans="1:1" x14ac:dyDescent="0.2">
      <c r="A246" s="64"/>
    </row>
    <row r="247" spans="1:1" x14ac:dyDescent="0.2">
      <c r="A247" s="64"/>
    </row>
    <row r="248" spans="1:1" x14ac:dyDescent="0.2">
      <c r="A248" s="64"/>
    </row>
    <row r="249" spans="1:1" x14ac:dyDescent="0.2">
      <c r="A249" s="64"/>
    </row>
    <row r="250" spans="1:1" x14ac:dyDescent="0.2">
      <c r="A250" s="64"/>
    </row>
    <row r="251" spans="1:1" x14ac:dyDescent="0.2">
      <c r="A251" s="64"/>
    </row>
    <row r="252" spans="1:1" x14ac:dyDescent="0.2">
      <c r="A252" s="64"/>
    </row>
    <row r="253" spans="1:1" x14ac:dyDescent="0.2">
      <c r="A253" s="64"/>
    </row>
    <row r="254" spans="1:1" x14ac:dyDescent="0.2">
      <c r="A254" s="64"/>
    </row>
    <row r="255" spans="1:1" x14ac:dyDescent="0.2">
      <c r="A255" s="64"/>
    </row>
    <row r="256" spans="1:1" x14ac:dyDescent="0.2">
      <c r="A256" s="64"/>
    </row>
    <row r="257" spans="1:1" x14ac:dyDescent="0.2">
      <c r="A257" s="64"/>
    </row>
    <row r="258" spans="1:1" x14ac:dyDescent="0.2">
      <c r="A258" s="64"/>
    </row>
    <row r="259" spans="1:1" x14ac:dyDescent="0.2">
      <c r="A259" s="64"/>
    </row>
    <row r="260" spans="1:1" x14ac:dyDescent="0.2">
      <c r="A260" s="64"/>
    </row>
    <row r="261" spans="1:1" x14ac:dyDescent="0.2">
      <c r="A261" s="64"/>
    </row>
    <row r="262" spans="1:1" x14ac:dyDescent="0.2">
      <c r="A262" s="64"/>
    </row>
    <row r="263" spans="1:1" x14ac:dyDescent="0.2">
      <c r="A263" s="64"/>
    </row>
    <row r="264" spans="1:1" x14ac:dyDescent="0.2">
      <c r="A264" s="64"/>
    </row>
    <row r="265" spans="1:1" x14ac:dyDescent="0.2">
      <c r="A265" s="64"/>
    </row>
    <row r="266" spans="1:1" x14ac:dyDescent="0.2">
      <c r="A266" s="64"/>
    </row>
    <row r="267" spans="1:1" x14ac:dyDescent="0.2">
      <c r="A267" s="64"/>
    </row>
    <row r="268" spans="1:1" x14ac:dyDescent="0.2">
      <c r="A268" s="64"/>
    </row>
    <row r="269" spans="1:1" x14ac:dyDescent="0.2">
      <c r="A269" s="64"/>
    </row>
    <row r="270" spans="1:1" x14ac:dyDescent="0.2">
      <c r="A270" s="64"/>
    </row>
    <row r="271" spans="1:1" x14ac:dyDescent="0.2">
      <c r="A271" s="64"/>
    </row>
    <row r="272" spans="1:1" x14ac:dyDescent="0.2">
      <c r="A272" s="64"/>
    </row>
    <row r="273" spans="1:1" x14ac:dyDescent="0.2">
      <c r="A273" s="64"/>
    </row>
    <row r="274" spans="1:1" x14ac:dyDescent="0.2">
      <c r="A274" s="64"/>
    </row>
    <row r="275" spans="1:1" x14ac:dyDescent="0.2">
      <c r="A275" s="64"/>
    </row>
    <row r="276" spans="1:1" x14ac:dyDescent="0.2">
      <c r="A276" s="64"/>
    </row>
    <row r="277" spans="1:1" x14ac:dyDescent="0.2">
      <c r="A277" s="64"/>
    </row>
    <row r="278" spans="1:1" x14ac:dyDescent="0.2">
      <c r="A278" s="64"/>
    </row>
    <row r="279" spans="1:1" x14ac:dyDescent="0.2">
      <c r="A279" s="64"/>
    </row>
    <row r="280" spans="1:1" x14ac:dyDescent="0.2">
      <c r="A280" s="64"/>
    </row>
    <row r="281" spans="1:1" x14ac:dyDescent="0.2">
      <c r="A281" s="64"/>
    </row>
    <row r="282" spans="1:1" x14ac:dyDescent="0.2">
      <c r="A282" s="64"/>
    </row>
    <row r="283" spans="1:1" x14ac:dyDescent="0.2">
      <c r="A283" s="64"/>
    </row>
    <row r="284" spans="1:1" x14ac:dyDescent="0.2">
      <c r="A284" s="64"/>
    </row>
    <row r="285" spans="1:1" x14ac:dyDescent="0.2">
      <c r="A285" s="64"/>
    </row>
    <row r="286" spans="1:1" x14ac:dyDescent="0.2">
      <c r="A286" s="64"/>
    </row>
    <row r="287" spans="1:1" x14ac:dyDescent="0.2">
      <c r="A287" s="64"/>
    </row>
    <row r="288" spans="1:1" x14ac:dyDescent="0.2">
      <c r="A288" s="64"/>
    </row>
    <row r="289" spans="1:1" x14ac:dyDescent="0.2">
      <c r="A289" s="64"/>
    </row>
    <row r="290" spans="1:1" x14ac:dyDescent="0.2">
      <c r="A290" s="64"/>
    </row>
    <row r="291" spans="1:1" x14ac:dyDescent="0.2">
      <c r="A291" s="64"/>
    </row>
    <row r="292" spans="1:1" x14ac:dyDescent="0.2">
      <c r="A292" s="64"/>
    </row>
    <row r="293" spans="1:1" x14ac:dyDescent="0.2">
      <c r="A293" s="64"/>
    </row>
    <row r="294" spans="1:1" x14ac:dyDescent="0.2">
      <c r="A294" s="64"/>
    </row>
    <row r="295" spans="1:1" x14ac:dyDescent="0.2">
      <c r="A295" s="64"/>
    </row>
    <row r="296" spans="1:1" x14ac:dyDescent="0.2">
      <c r="A296" s="64"/>
    </row>
    <row r="297" spans="1:1" x14ac:dyDescent="0.2">
      <c r="A297" s="64"/>
    </row>
    <row r="298" spans="1:1" x14ac:dyDescent="0.2">
      <c r="A298" s="64"/>
    </row>
    <row r="299" spans="1:1" x14ac:dyDescent="0.2">
      <c r="A299" s="64"/>
    </row>
    <row r="300" spans="1:1" x14ac:dyDescent="0.2">
      <c r="A300" s="64"/>
    </row>
    <row r="301" spans="1:1" x14ac:dyDescent="0.2">
      <c r="A301" s="64"/>
    </row>
    <row r="302" spans="1:1" x14ac:dyDescent="0.2">
      <c r="A302" s="64"/>
    </row>
    <row r="303" spans="1:1" x14ac:dyDescent="0.2">
      <c r="A303" s="64"/>
    </row>
    <row r="304" spans="1:1" x14ac:dyDescent="0.2">
      <c r="A304" s="64"/>
    </row>
    <row r="305" spans="1:1" x14ac:dyDescent="0.2">
      <c r="A305" s="64"/>
    </row>
    <row r="306" spans="1:1" x14ac:dyDescent="0.2">
      <c r="A306" s="64"/>
    </row>
    <row r="307" spans="1:1" x14ac:dyDescent="0.2">
      <c r="A307" s="64"/>
    </row>
    <row r="308" spans="1:1" x14ac:dyDescent="0.2">
      <c r="A308" s="64"/>
    </row>
    <row r="309" spans="1:1" x14ac:dyDescent="0.2">
      <c r="A309" s="64"/>
    </row>
    <row r="310" spans="1:1" x14ac:dyDescent="0.2">
      <c r="A310" s="64"/>
    </row>
    <row r="311" spans="1:1" x14ac:dyDescent="0.2">
      <c r="A311" s="64"/>
    </row>
    <row r="312" spans="1:1" x14ac:dyDescent="0.2">
      <c r="A312" s="64"/>
    </row>
    <row r="313" spans="1:1" x14ac:dyDescent="0.2">
      <c r="A313" s="64"/>
    </row>
    <row r="314" spans="1:1" x14ac:dyDescent="0.2">
      <c r="A314" s="64"/>
    </row>
    <row r="315" spans="1:1" x14ac:dyDescent="0.2">
      <c r="A315" s="64"/>
    </row>
    <row r="316" spans="1:1" x14ac:dyDescent="0.2">
      <c r="A316" s="64"/>
    </row>
    <row r="317" spans="1:1" x14ac:dyDescent="0.2">
      <c r="A317" s="64"/>
    </row>
    <row r="318" spans="1:1" x14ac:dyDescent="0.2">
      <c r="A318" s="64"/>
    </row>
    <row r="319" spans="1:1" x14ac:dyDescent="0.2">
      <c r="A319" s="64"/>
    </row>
    <row r="320" spans="1:1" x14ac:dyDescent="0.2">
      <c r="A320" s="64"/>
    </row>
    <row r="321" spans="1:1" x14ac:dyDescent="0.2">
      <c r="A321" s="64"/>
    </row>
    <row r="322" spans="1:1" x14ac:dyDescent="0.2">
      <c r="A322" s="64"/>
    </row>
    <row r="323" spans="1:1" x14ac:dyDescent="0.2">
      <c r="A323" s="64"/>
    </row>
    <row r="324" spans="1:1" x14ac:dyDescent="0.2">
      <c r="A324" s="64"/>
    </row>
    <row r="325" spans="1:1" x14ac:dyDescent="0.2">
      <c r="A325" s="64"/>
    </row>
    <row r="326" spans="1:1" x14ac:dyDescent="0.2">
      <c r="A326" s="64"/>
    </row>
    <row r="327" spans="1:1" x14ac:dyDescent="0.2">
      <c r="A327" s="64"/>
    </row>
    <row r="328" spans="1:1" x14ac:dyDescent="0.2">
      <c r="A328" s="64"/>
    </row>
    <row r="329" spans="1:1" x14ac:dyDescent="0.2">
      <c r="A329" s="64"/>
    </row>
    <row r="330" spans="1:1" x14ac:dyDescent="0.2">
      <c r="A330" s="64"/>
    </row>
    <row r="331" spans="1:1" x14ac:dyDescent="0.2">
      <c r="A331" s="64"/>
    </row>
    <row r="332" spans="1:1" x14ac:dyDescent="0.2">
      <c r="A332" s="64"/>
    </row>
    <row r="333" spans="1:1" x14ac:dyDescent="0.2">
      <c r="A333" s="64"/>
    </row>
    <row r="334" spans="1:1" x14ac:dyDescent="0.2">
      <c r="A334" s="64"/>
    </row>
    <row r="335" spans="1:1" x14ac:dyDescent="0.2">
      <c r="A335" s="64"/>
    </row>
    <row r="336" spans="1:1" x14ac:dyDescent="0.2">
      <c r="A336" s="64"/>
    </row>
    <row r="337" spans="1:1" x14ac:dyDescent="0.2">
      <c r="A337" s="64"/>
    </row>
    <row r="338" spans="1:1" x14ac:dyDescent="0.2">
      <c r="A338" s="64"/>
    </row>
    <row r="339" spans="1:1" x14ac:dyDescent="0.2">
      <c r="A339" s="64"/>
    </row>
    <row r="340" spans="1:1" x14ac:dyDescent="0.2">
      <c r="A340" s="64"/>
    </row>
    <row r="341" spans="1:1" x14ac:dyDescent="0.2">
      <c r="A341" s="64"/>
    </row>
    <row r="342" spans="1:1" x14ac:dyDescent="0.2">
      <c r="A342" s="64"/>
    </row>
    <row r="343" spans="1:1" x14ac:dyDescent="0.2">
      <c r="A343" s="64"/>
    </row>
    <row r="344" spans="1:1" x14ac:dyDescent="0.2">
      <c r="A344" s="64"/>
    </row>
    <row r="345" spans="1:1" x14ac:dyDescent="0.2">
      <c r="A345" s="64"/>
    </row>
    <row r="346" spans="1:1" x14ac:dyDescent="0.2">
      <c r="A346" s="64"/>
    </row>
    <row r="347" spans="1:1" x14ac:dyDescent="0.2">
      <c r="A347" s="64"/>
    </row>
    <row r="348" spans="1:1" x14ac:dyDescent="0.2">
      <c r="A348" s="64"/>
    </row>
    <row r="349" spans="1:1" x14ac:dyDescent="0.2">
      <c r="A349" s="64"/>
    </row>
    <row r="350" spans="1:1" x14ac:dyDescent="0.2">
      <c r="A350" s="64"/>
    </row>
    <row r="351" spans="1:1" x14ac:dyDescent="0.2">
      <c r="A351" s="64"/>
    </row>
    <row r="352" spans="1:1" x14ac:dyDescent="0.2">
      <c r="A352" s="64"/>
    </row>
    <row r="353" spans="1:1" x14ac:dyDescent="0.2">
      <c r="A353" s="64"/>
    </row>
    <row r="354" spans="1:1" x14ac:dyDescent="0.2">
      <c r="A354" s="64"/>
    </row>
    <row r="355" spans="1:1" x14ac:dyDescent="0.2">
      <c r="A355" s="64"/>
    </row>
    <row r="356" spans="1:1" x14ac:dyDescent="0.2">
      <c r="A356" s="64"/>
    </row>
    <row r="357" spans="1:1" x14ac:dyDescent="0.2">
      <c r="A357" s="64"/>
    </row>
    <row r="358" spans="1:1" x14ac:dyDescent="0.2">
      <c r="A358" s="64"/>
    </row>
    <row r="359" spans="1:1" x14ac:dyDescent="0.2">
      <c r="A359" s="64"/>
    </row>
    <row r="360" spans="1:1" x14ac:dyDescent="0.2">
      <c r="A360" s="64"/>
    </row>
    <row r="361" spans="1:1" x14ac:dyDescent="0.2">
      <c r="A361" s="64"/>
    </row>
    <row r="362" spans="1:1" x14ac:dyDescent="0.2">
      <c r="A362" s="64"/>
    </row>
    <row r="363" spans="1:1" x14ac:dyDescent="0.2">
      <c r="A363" s="64"/>
    </row>
    <row r="364" spans="1:1" x14ac:dyDescent="0.2">
      <c r="A364" s="64"/>
    </row>
    <row r="365" spans="1:1" x14ac:dyDescent="0.2">
      <c r="A365" s="64"/>
    </row>
    <row r="366" spans="1:1" x14ac:dyDescent="0.2">
      <c r="A366" s="64"/>
    </row>
    <row r="367" spans="1:1" x14ac:dyDescent="0.2">
      <c r="A367" s="64"/>
    </row>
    <row r="368" spans="1:1" x14ac:dyDescent="0.2">
      <c r="A368" s="64"/>
    </row>
    <row r="369" spans="1:1" x14ac:dyDescent="0.2">
      <c r="A369" s="64"/>
    </row>
    <row r="370" spans="1:1" x14ac:dyDescent="0.2">
      <c r="A370" s="64"/>
    </row>
    <row r="371" spans="1:1" x14ac:dyDescent="0.2">
      <c r="A371" s="64"/>
    </row>
    <row r="372" spans="1:1" x14ac:dyDescent="0.2">
      <c r="A372" s="64"/>
    </row>
    <row r="373" spans="1:1" x14ac:dyDescent="0.2">
      <c r="A373" s="64"/>
    </row>
    <row r="374" spans="1:1" x14ac:dyDescent="0.2">
      <c r="A374" s="64"/>
    </row>
    <row r="375" spans="1:1" x14ac:dyDescent="0.2">
      <c r="A375" s="64"/>
    </row>
    <row r="376" spans="1:1" x14ac:dyDescent="0.2">
      <c r="A376" s="64"/>
    </row>
    <row r="377" spans="1:1" x14ac:dyDescent="0.2">
      <c r="A377" s="64"/>
    </row>
    <row r="378" spans="1:1" x14ac:dyDescent="0.2">
      <c r="A378" s="64"/>
    </row>
    <row r="379" spans="1:1" x14ac:dyDescent="0.2">
      <c r="A379" s="64"/>
    </row>
    <row r="380" spans="1:1" x14ac:dyDescent="0.2">
      <c r="A380" s="64"/>
    </row>
    <row r="381" spans="1:1" x14ac:dyDescent="0.2">
      <c r="A381" s="64"/>
    </row>
    <row r="382" spans="1:1" x14ac:dyDescent="0.2">
      <c r="A382" s="64"/>
    </row>
    <row r="383" spans="1:1" x14ac:dyDescent="0.2">
      <c r="A383" s="64"/>
    </row>
    <row r="384" spans="1:1" x14ac:dyDescent="0.2">
      <c r="A384" s="64"/>
    </row>
    <row r="385" spans="1:1" x14ac:dyDescent="0.2">
      <c r="A385" s="64"/>
    </row>
    <row r="386" spans="1:1" x14ac:dyDescent="0.2">
      <c r="A386" s="64"/>
    </row>
    <row r="387" spans="1:1" x14ac:dyDescent="0.2">
      <c r="A387" s="64"/>
    </row>
    <row r="388" spans="1:1" x14ac:dyDescent="0.2">
      <c r="A388" s="64"/>
    </row>
    <row r="389" spans="1:1" x14ac:dyDescent="0.2">
      <c r="A389" s="64"/>
    </row>
    <row r="390" spans="1:1" x14ac:dyDescent="0.2">
      <c r="A390" s="64"/>
    </row>
    <row r="391" spans="1:1" x14ac:dyDescent="0.2">
      <c r="A391" s="64"/>
    </row>
    <row r="392" spans="1:1" x14ac:dyDescent="0.2">
      <c r="A392" s="64"/>
    </row>
    <row r="393" spans="1:1" x14ac:dyDescent="0.2">
      <c r="A393" s="64"/>
    </row>
    <row r="394" spans="1:1" x14ac:dyDescent="0.2">
      <c r="A394" s="64"/>
    </row>
    <row r="395" spans="1:1" x14ac:dyDescent="0.2">
      <c r="A395" s="64"/>
    </row>
    <row r="396" spans="1:1" x14ac:dyDescent="0.2">
      <c r="A396" s="64"/>
    </row>
    <row r="397" spans="1:1" x14ac:dyDescent="0.2">
      <c r="A397" s="64"/>
    </row>
    <row r="398" spans="1:1" x14ac:dyDescent="0.2">
      <c r="A398" s="64"/>
    </row>
    <row r="399" spans="1:1" x14ac:dyDescent="0.2">
      <c r="A399" s="64"/>
    </row>
    <row r="400" spans="1:1" x14ac:dyDescent="0.2">
      <c r="A400" s="64"/>
    </row>
    <row r="401" spans="1:1" x14ac:dyDescent="0.2">
      <c r="A401" s="64"/>
    </row>
    <row r="402" spans="1:1" x14ac:dyDescent="0.2">
      <c r="A402" s="64"/>
    </row>
    <row r="403" spans="1:1" x14ac:dyDescent="0.2">
      <c r="A403" s="64"/>
    </row>
    <row r="404" spans="1:1" x14ac:dyDescent="0.2">
      <c r="A404" s="64"/>
    </row>
    <row r="405" spans="1:1" x14ac:dyDescent="0.2">
      <c r="A405" s="64"/>
    </row>
    <row r="406" spans="1:1" x14ac:dyDescent="0.2">
      <c r="A406" s="64"/>
    </row>
    <row r="407" spans="1:1" x14ac:dyDescent="0.2">
      <c r="A407" s="64"/>
    </row>
    <row r="408" spans="1:1" x14ac:dyDescent="0.2">
      <c r="A408" s="64"/>
    </row>
    <row r="409" spans="1:1" x14ac:dyDescent="0.2">
      <c r="A409" s="64"/>
    </row>
    <row r="410" spans="1:1" x14ac:dyDescent="0.2">
      <c r="A410" s="64"/>
    </row>
    <row r="411" spans="1:1" x14ac:dyDescent="0.2">
      <c r="A411" s="64"/>
    </row>
    <row r="412" spans="1:1" x14ac:dyDescent="0.2">
      <c r="A412" s="64"/>
    </row>
    <row r="413" spans="1:1" x14ac:dyDescent="0.2">
      <c r="A413" s="64"/>
    </row>
    <row r="414" spans="1:1" x14ac:dyDescent="0.2">
      <c r="A414" s="64"/>
    </row>
    <row r="415" spans="1:1" x14ac:dyDescent="0.2">
      <c r="A415" s="64"/>
    </row>
    <row r="416" spans="1:1" x14ac:dyDescent="0.2">
      <c r="A416" s="64"/>
    </row>
    <row r="417" spans="1:1" x14ac:dyDescent="0.2">
      <c r="A417" s="64"/>
    </row>
    <row r="418" spans="1:1" x14ac:dyDescent="0.2">
      <c r="A418" s="64"/>
    </row>
    <row r="419" spans="1:1" x14ac:dyDescent="0.2">
      <c r="A419" s="64"/>
    </row>
    <row r="420" spans="1:1" x14ac:dyDescent="0.2">
      <c r="A420" s="64"/>
    </row>
    <row r="421" spans="1:1" x14ac:dyDescent="0.2">
      <c r="A421" s="64"/>
    </row>
    <row r="422" spans="1:1" x14ac:dyDescent="0.2">
      <c r="A422" s="64"/>
    </row>
    <row r="423" spans="1:1" x14ac:dyDescent="0.2">
      <c r="A423" s="64"/>
    </row>
    <row r="424" spans="1:1" x14ac:dyDescent="0.2">
      <c r="A424" s="64"/>
    </row>
    <row r="425" spans="1:1" x14ac:dyDescent="0.2">
      <c r="A425" s="64"/>
    </row>
    <row r="426" spans="1:1" x14ac:dyDescent="0.2">
      <c r="A426" s="64"/>
    </row>
    <row r="427" spans="1:1" x14ac:dyDescent="0.2">
      <c r="A427" s="64"/>
    </row>
    <row r="428" spans="1:1" x14ac:dyDescent="0.2">
      <c r="A428" s="64"/>
    </row>
    <row r="429" spans="1:1" x14ac:dyDescent="0.2">
      <c r="A429" s="64"/>
    </row>
    <row r="430" spans="1:1" x14ac:dyDescent="0.2">
      <c r="A430" s="64"/>
    </row>
    <row r="431" spans="1:1" x14ac:dyDescent="0.2">
      <c r="A431" s="64"/>
    </row>
    <row r="432" spans="1:1" x14ac:dyDescent="0.2">
      <c r="A432" s="64"/>
    </row>
    <row r="433" spans="1:1" x14ac:dyDescent="0.2">
      <c r="A433" s="64"/>
    </row>
    <row r="434" spans="1:1" x14ac:dyDescent="0.2">
      <c r="A434" s="64"/>
    </row>
    <row r="435" spans="1:1" x14ac:dyDescent="0.2">
      <c r="A435" s="64"/>
    </row>
    <row r="436" spans="1:1" x14ac:dyDescent="0.2">
      <c r="A436" s="64"/>
    </row>
    <row r="437" spans="1:1" x14ac:dyDescent="0.2">
      <c r="A437" s="64"/>
    </row>
    <row r="438" spans="1:1" x14ac:dyDescent="0.2">
      <c r="A438" s="64"/>
    </row>
    <row r="439" spans="1:1" x14ac:dyDescent="0.2">
      <c r="A439" s="64"/>
    </row>
    <row r="440" spans="1:1" x14ac:dyDescent="0.2">
      <c r="A440" s="64"/>
    </row>
    <row r="441" spans="1:1" x14ac:dyDescent="0.2">
      <c r="A441" s="64"/>
    </row>
    <row r="442" spans="1:1" x14ac:dyDescent="0.2">
      <c r="A442" s="64"/>
    </row>
    <row r="443" spans="1:1" x14ac:dyDescent="0.2">
      <c r="A443" s="64"/>
    </row>
    <row r="444" spans="1:1" x14ac:dyDescent="0.2">
      <c r="A444" s="64"/>
    </row>
    <row r="445" spans="1:1" x14ac:dyDescent="0.2">
      <c r="A445" s="64"/>
    </row>
    <row r="446" spans="1:1" x14ac:dyDescent="0.2">
      <c r="A446" s="64"/>
    </row>
    <row r="447" spans="1:1" x14ac:dyDescent="0.2">
      <c r="A447" s="64"/>
    </row>
    <row r="448" spans="1:1" x14ac:dyDescent="0.2">
      <c r="A448" s="64"/>
    </row>
    <row r="449" spans="1:1" x14ac:dyDescent="0.2">
      <c r="A449" s="64"/>
    </row>
    <row r="450" spans="1:1" x14ac:dyDescent="0.2">
      <c r="A450" s="64"/>
    </row>
    <row r="451" spans="1:1" x14ac:dyDescent="0.2">
      <c r="A451" s="64"/>
    </row>
    <row r="452" spans="1:1" x14ac:dyDescent="0.2">
      <c r="A452" s="64"/>
    </row>
    <row r="453" spans="1:1" x14ac:dyDescent="0.2">
      <c r="A453" s="64"/>
    </row>
    <row r="454" spans="1:1" x14ac:dyDescent="0.2">
      <c r="A454" s="64"/>
    </row>
    <row r="455" spans="1:1" x14ac:dyDescent="0.2">
      <c r="A455" s="64"/>
    </row>
    <row r="456" spans="1:1" x14ac:dyDescent="0.2">
      <c r="A456" s="64"/>
    </row>
    <row r="457" spans="1:1" x14ac:dyDescent="0.2">
      <c r="A457" s="64"/>
    </row>
    <row r="458" spans="1:1" x14ac:dyDescent="0.2">
      <c r="A458" s="64"/>
    </row>
    <row r="459" spans="1:1" x14ac:dyDescent="0.2">
      <c r="A459" s="64"/>
    </row>
    <row r="460" spans="1:1" x14ac:dyDescent="0.2">
      <c r="A460" s="64"/>
    </row>
    <row r="461" spans="1:1" x14ac:dyDescent="0.2">
      <c r="A461" s="64"/>
    </row>
    <row r="462" spans="1:1" x14ac:dyDescent="0.2">
      <c r="A462" s="64"/>
    </row>
    <row r="463" spans="1:1" x14ac:dyDescent="0.2">
      <c r="A463" s="64"/>
    </row>
    <row r="464" spans="1:1" x14ac:dyDescent="0.2">
      <c r="A464" s="64"/>
    </row>
    <row r="465" spans="1:1" x14ac:dyDescent="0.2">
      <c r="A465" s="64"/>
    </row>
    <row r="466" spans="1:1" x14ac:dyDescent="0.2">
      <c r="A466" s="64"/>
    </row>
    <row r="467" spans="1:1" x14ac:dyDescent="0.2">
      <c r="A467" s="64"/>
    </row>
    <row r="468" spans="1:1" x14ac:dyDescent="0.2">
      <c r="A468" s="64"/>
    </row>
    <row r="469" spans="1:1" x14ac:dyDescent="0.2">
      <c r="A469" s="64"/>
    </row>
    <row r="470" spans="1:1" x14ac:dyDescent="0.2">
      <c r="A470" s="64"/>
    </row>
  </sheetData>
  <mergeCells count="5">
    <mergeCell ref="A1:F1"/>
    <mergeCell ref="A3:A4"/>
    <mergeCell ref="B3:B4"/>
    <mergeCell ref="C3:F3"/>
    <mergeCell ref="A2:F2"/>
  </mergeCells>
  <printOptions horizontalCentered="1"/>
  <pageMargins left="0" right="0" top="0" bottom="0" header="0" footer="0"/>
  <pageSetup paperSize="9" scale="76" orientation="portrait" r:id="rId1"/>
  <rowBreaks count="1" manualBreakCount="1">
    <brk id="9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defaultRowHeight="14.25" x14ac:dyDescent="0.2"/>
  <cols>
    <col min="1" max="1" width="30.85546875" style="22" customWidth="1"/>
    <col min="2" max="2" width="16.42578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6" width="9.140625" style="22"/>
    <col min="247" max="247" width="26.140625" style="22" customWidth="1"/>
    <col min="248" max="248" width="11.5703125" style="22" customWidth="1"/>
    <col min="249" max="249" width="0" style="22" hidden="1" customWidth="1"/>
    <col min="250" max="250" width="8.85546875" style="22" customWidth="1"/>
    <col min="251" max="251" width="9.85546875" style="22" customWidth="1"/>
    <col min="252" max="252" width="8.7109375" style="22" customWidth="1"/>
    <col min="253" max="253" width="9.5703125" style="22" customWidth="1"/>
    <col min="254" max="502" width="9.140625" style="22"/>
    <col min="503" max="503" width="26.140625" style="22" customWidth="1"/>
    <col min="504" max="504" width="11.5703125" style="22" customWidth="1"/>
    <col min="505" max="505" width="0" style="22" hidden="1" customWidth="1"/>
    <col min="506" max="506" width="8.85546875" style="22" customWidth="1"/>
    <col min="507" max="507" width="9.85546875" style="22" customWidth="1"/>
    <col min="508" max="508" width="8.7109375" style="22" customWidth="1"/>
    <col min="509" max="509" width="9.5703125" style="22" customWidth="1"/>
    <col min="510" max="758" width="9.140625" style="22"/>
    <col min="759" max="759" width="26.140625" style="22" customWidth="1"/>
    <col min="760" max="760" width="11.5703125" style="22" customWidth="1"/>
    <col min="761" max="761" width="0" style="22" hidden="1" customWidth="1"/>
    <col min="762" max="762" width="8.85546875" style="22" customWidth="1"/>
    <col min="763" max="763" width="9.85546875" style="22" customWidth="1"/>
    <col min="764" max="764" width="8.7109375" style="22" customWidth="1"/>
    <col min="765" max="765" width="9.5703125" style="22" customWidth="1"/>
    <col min="766" max="1014" width="9.140625" style="22"/>
    <col min="1015" max="1015" width="26.140625" style="22" customWidth="1"/>
    <col min="1016" max="1016" width="11.5703125" style="22" customWidth="1"/>
    <col min="1017" max="1017" width="0" style="22" hidden="1" customWidth="1"/>
    <col min="1018" max="1018" width="8.85546875" style="22" customWidth="1"/>
    <col min="1019" max="1019" width="9.85546875" style="22" customWidth="1"/>
    <col min="1020" max="1020" width="8.7109375" style="22" customWidth="1"/>
    <col min="1021" max="1021" width="9.5703125" style="22" customWidth="1"/>
    <col min="1022" max="1270" width="9.140625" style="22"/>
    <col min="1271" max="1271" width="26.140625" style="22" customWidth="1"/>
    <col min="1272" max="1272" width="11.5703125" style="22" customWidth="1"/>
    <col min="1273" max="1273" width="0" style="22" hidden="1" customWidth="1"/>
    <col min="1274" max="1274" width="8.85546875" style="22" customWidth="1"/>
    <col min="1275" max="1275" width="9.85546875" style="22" customWidth="1"/>
    <col min="1276" max="1276" width="8.7109375" style="22" customWidth="1"/>
    <col min="1277" max="1277" width="9.5703125" style="22" customWidth="1"/>
    <col min="1278" max="1526" width="9.140625" style="22"/>
    <col min="1527" max="1527" width="26.140625" style="22" customWidth="1"/>
    <col min="1528" max="1528" width="11.5703125" style="22" customWidth="1"/>
    <col min="1529" max="1529" width="0" style="22" hidden="1" customWidth="1"/>
    <col min="1530" max="1530" width="8.85546875" style="22" customWidth="1"/>
    <col min="1531" max="1531" width="9.85546875" style="22" customWidth="1"/>
    <col min="1532" max="1532" width="8.7109375" style="22" customWidth="1"/>
    <col min="1533" max="1533" width="9.5703125" style="22" customWidth="1"/>
    <col min="1534" max="1782" width="9.140625" style="22"/>
    <col min="1783" max="1783" width="26.140625" style="22" customWidth="1"/>
    <col min="1784" max="1784" width="11.5703125" style="22" customWidth="1"/>
    <col min="1785" max="1785" width="0" style="22" hidden="1" customWidth="1"/>
    <col min="1786" max="1786" width="8.85546875" style="22" customWidth="1"/>
    <col min="1787" max="1787" width="9.85546875" style="22" customWidth="1"/>
    <col min="1788" max="1788" width="8.7109375" style="22" customWidth="1"/>
    <col min="1789" max="1789" width="9.5703125" style="22" customWidth="1"/>
    <col min="1790" max="2038" width="9.140625" style="22"/>
    <col min="2039" max="2039" width="26.140625" style="22" customWidth="1"/>
    <col min="2040" max="2040" width="11.5703125" style="22" customWidth="1"/>
    <col min="2041" max="2041" width="0" style="22" hidden="1" customWidth="1"/>
    <col min="2042" max="2042" width="8.85546875" style="22" customWidth="1"/>
    <col min="2043" max="2043" width="9.85546875" style="22" customWidth="1"/>
    <col min="2044" max="2044" width="8.7109375" style="22" customWidth="1"/>
    <col min="2045" max="2045" width="9.5703125" style="22" customWidth="1"/>
    <col min="2046" max="2294" width="9.140625" style="22"/>
    <col min="2295" max="2295" width="26.140625" style="22" customWidth="1"/>
    <col min="2296" max="2296" width="11.5703125" style="22" customWidth="1"/>
    <col min="2297" max="2297" width="0" style="22" hidden="1" customWidth="1"/>
    <col min="2298" max="2298" width="8.85546875" style="22" customWidth="1"/>
    <col min="2299" max="2299" width="9.85546875" style="22" customWidth="1"/>
    <col min="2300" max="2300" width="8.7109375" style="22" customWidth="1"/>
    <col min="2301" max="2301" width="9.5703125" style="22" customWidth="1"/>
    <col min="2302" max="2550" width="9.140625" style="22"/>
    <col min="2551" max="2551" width="26.140625" style="22" customWidth="1"/>
    <col min="2552" max="2552" width="11.5703125" style="22" customWidth="1"/>
    <col min="2553" max="2553" width="0" style="22" hidden="1" customWidth="1"/>
    <col min="2554" max="2554" width="8.85546875" style="22" customWidth="1"/>
    <col min="2555" max="2555" width="9.85546875" style="22" customWidth="1"/>
    <col min="2556" max="2556" width="8.7109375" style="22" customWidth="1"/>
    <col min="2557" max="2557" width="9.5703125" style="22" customWidth="1"/>
    <col min="2558" max="2806" width="9.140625" style="22"/>
    <col min="2807" max="2807" width="26.140625" style="22" customWidth="1"/>
    <col min="2808" max="2808" width="11.5703125" style="22" customWidth="1"/>
    <col min="2809" max="2809" width="0" style="22" hidden="1" customWidth="1"/>
    <col min="2810" max="2810" width="8.85546875" style="22" customWidth="1"/>
    <col min="2811" max="2811" width="9.85546875" style="22" customWidth="1"/>
    <col min="2812" max="2812" width="8.7109375" style="22" customWidth="1"/>
    <col min="2813" max="2813" width="9.5703125" style="22" customWidth="1"/>
    <col min="2814" max="3062" width="9.140625" style="22"/>
    <col min="3063" max="3063" width="26.140625" style="22" customWidth="1"/>
    <col min="3064" max="3064" width="11.5703125" style="22" customWidth="1"/>
    <col min="3065" max="3065" width="0" style="22" hidden="1" customWidth="1"/>
    <col min="3066" max="3066" width="8.85546875" style="22" customWidth="1"/>
    <col min="3067" max="3067" width="9.85546875" style="22" customWidth="1"/>
    <col min="3068" max="3068" width="8.7109375" style="22" customWidth="1"/>
    <col min="3069" max="3069" width="9.5703125" style="22" customWidth="1"/>
    <col min="3070" max="3318" width="9.140625" style="22"/>
    <col min="3319" max="3319" width="26.140625" style="22" customWidth="1"/>
    <col min="3320" max="3320" width="11.5703125" style="22" customWidth="1"/>
    <col min="3321" max="3321" width="0" style="22" hidden="1" customWidth="1"/>
    <col min="3322" max="3322" width="8.85546875" style="22" customWidth="1"/>
    <col min="3323" max="3323" width="9.85546875" style="22" customWidth="1"/>
    <col min="3324" max="3324" width="8.7109375" style="22" customWidth="1"/>
    <col min="3325" max="3325" width="9.5703125" style="22" customWidth="1"/>
    <col min="3326" max="3574" width="9.140625" style="22"/>
    <col min="3575" max="3575" width="26.140625" style="22" customWidth="1"/>
    <col min="3576" max="3576" width="11.5703125" style="22" customWidth="1"/>
    <col min="3577" max="3577" width="0" style="22" hidden="1" customWidth="1"/>
    <col min="3578" max="3578" width="8.85546875" style="22" customWidth="1"/>
    <col min="3579" max="3579" width="9.85546875" style="22" customWidth="1"/>
    <col min="3580" max="3580" width="8.7109375" style="22" customWidth="1"/>
    <col min="3581" max="3581" width="9.5703125" style="22" customWidth="1"/>
    <col min="3582" max="3830" width="9.140625" style="22"/>
    <col min="3831" max="3831" width="26.140625" style="22" customWidth="1"/>
    <col min="3832" max="3832" width="11.5703125" style="22" customWidth="1"/>
    <col min="3833" max="3833" width="0" style="22" hidden="1" customWidth="1"/>
    <col min="3834" max="3834" width="8.85546875" style="22" customWidth="1"/>
    <col min="3835" max="3835" width="9.85546875" style="22" customWidth="1"/>
    <col min="3836" max="3836" width="8.7109375" style="22" customWidth="1"/>
    <col min="3837" max="3837" width="9.5703125" style="22" customWidth="1"/>
    <col min="3838" max="4086" width="9.140625" style="22"/>
    <col min="4087" max="4087" width="26.140625" style="22" customWidth="1"/>
    <col min="4088" max="4088" width="11.5703125" style="22" customWidth="1"/>
    <col min="4089" max="4089" width="0" style="22" hidden="1" customWidth="1"/>
    <col min="4090" max="4090" width="8.85546875" style="22" customWidth="1"/>
    <col min="4091" max="4091" width="9.85546875" style="22" customWidth="1"/>
    <col min="4092" max="4092" width="8.7109375" style="22" customWidth="1"/>
    <col min="4093" max="4093" width="9.5703125" style="22" customWidth="1"/>
    <col min="4094" max="4342" width="9.140625" style="22"/>
    <col min="4343" max="4343" width="26.140625" style="22" customWidth="1"/>
    <col min="4344" max="4344" width="11.5703125" style="22" customWidth="1"/>
    <col min="4345" max="4345" width="0" style="22" hidden="1" customWidth="1"/>
    <col min="4346" max="4346" width="8.85546875" style="22" customWidth="1"/>
    <col min="4347" max="4347" width="9.85546875" style="22" customWidth="1"/>
    <col min="4348" max="4348" width="8.7109375" style="22" customWidth="1"/>
    <col min="4349" max="4349" width="9.5703125" style="22" customWidth="1"/>
    <col min="4350" max="4598" width="9.140625" style="22"/>
    <col min="4599" max="4599" width="26.140625" style="22" customWidth="1"/>
    <col min="4600" max="4600" width="11.5703125" style="22" customWidth="1"/>
    <col min="4601" max="4601" width="0" style="22" hidden="1" customWidth="1"/>
    <col min="4602" max="4602" width="8.85546875" style="22" customWidth="1"/>
    <col min="4603" max="4603" width="9.85546875" style="22" customWidth="1"/>
    <col min="4604" max="4604" width="8.7109375" style="22" customWidth="1"/>
    <col min="4605" max="4605" width="9.5703125" style="22" customWidth="1"/>
    <col min="4606" max="4854" width="9.140625" style="22"/>
    <col min="4855" max="4855" width="26.140625" style="22" customWidth="1"/>
    <col min="4856" max="4856" width="11.5703125" style="22" customWidth="1"/>
    <col min="4857" max="4857" width="0" style="22" hidden="1" customWidth="1"/>
    <col min="4858" max="4858" width="8.85546875" style="22" customWidth="1"/>
    <col min="4859" max="4859" width="9.85546875" style="22" customWidth="1"/>
    <col min="4860" max="4860" width="8.7109375" style="22" customWidth="1"/>
    <col min="4861" max="4861" width="9.5703125" style="22" customWidth="1"/>
    <col min="4862" max="5110" width="9.140625" style="22"/>
    <col min="5111" max="5111" width="26.140625" style="22" customWidth="1"/>
    <col min="5112" max="5112" width="11.5703125" style="22" customWidth="1"/>
    <col min="5113" max="5113" width="0" style="22" hidden="1" customWidth="1"/>
    <col min="5114" max="5114" width="8.85546875" style="22" customWidth="1"/>
    <col min="5115" max="5115" width="9.85546875" style="22" customWidth="1"/>
    <col min="5116" max="5116" width="8.7109375" style="22" customWidth="1"/>
    <col min="5117" max="5117" width="9.5703125" style="22" customWidth="1"/>
    <col min="5118" max="5366" width="9.140625" style="22"/>
    <col min="5367" max="5367" width="26.140625" style="22" customWidth="1"/>
    <col min="5368" max="5368" width="11.5703125" style="22" customWidth="1"/>
    <col min="5369" max="5369" width="0" style="22" hidden="1" customWidth="1"/>
    <col min="5370" max="5370" width="8.85546875" style="22" customWidth="1"/>
    <col min="5371" max="5371" width="9.85546875" style="22" customWidth="1"/>
    <col min="5372" max="5372" width="8.7109375" style="22" customWidth="1"/>
    <col min="5373" max="5373" width="9.5703125" style="22" customWidth="1"/>
    <col min="5374" max="5622" width="9.140625" style="22"/>
    <col min="5623" max="5623" width="26.140625" style="22" customWidth="1"/>
    <col min="5624" max="5624" width="11.5703125" style="22" customWidth="1"/>
    <col min="5625" max="5625" width="0" style="22" hidden="1" customWidth="1"/>
    <col min="5626" max="5626" width="8.85546875" style="22" customWidth="1"/>
    <col min="5627" max="5627" width="9.85546875" style="22" customWidth="1"/>
    <col min="5628" max="5628" width="8.7109375" style="22" customWidth="1"/>
    <col min="5629" max="5629" width="9.5703125" style="22" customWidth="1"/>
    <col min="5630" max="5878" width="9.140625" style="22"/>
    <col min="5879" max="5879" width="26.140625" style="22" customWidth="1"/>
    <col min="5880" max="5880" width="11.5703125" style="22" customWidth="1"/>
    <col min="5881" max="5881" width="0" style="22" hidden="1" customWidth="1"/>
    <col min="5882" max="5882" width="8.85546875" style="22" customWidth="1"/>
    <col min="5883" max="5883" width="9.85546875" style="22" customWidth="1"/>
    <col min="5884" max="5884" width="8.7109375" style="22" customWidth="1"/>
    <col min="5885" max="5885" width="9.5703125" style="22" customWidth="1"/>
    <col min="5886" max="6134" width="9.140625" style="22"/>
    <col min="6135" max="6135" width="26.140625" style="22" customWidth="1"/>
    <col min="6136" max="6136" width="11.5703125" style="22" customWidth="1"/>
    <col min="6137" max="6137" width="0" style="22" hidden="1" customWidth="1"/>
    <col min="6138" max="6138" width="8.85546875" style="22" customWidth="1"/>
    <col min="6139" max="6139" width="9.85546875" style="22" customWidth="1"/>
    <col min="6140" max="6140" width="8.7109375" style="22" customWidth="1"/>
    <col min="6141" max="6141" width="9.5703125" style="22" customWidth="1"/>
    <col min="6142" max="6390" width="9.140625" style="22"/>
    <col min="6391" max="6391" width="26.140625" style="22" customWidth="1"/>
    <col min="6392" max="6392" width="11.5703125" style="22" customWidth="1"/>
    <col min="6393" max="6393" width="0" style="22" hidden="1" customWidth="1"/>
    <col min="6394" max="6394" width="8.85546875" style="22" customWidth="1"/>
    <col min="6395" max="6395" width="9.85546875" style="22" customWidth="1"/>
    <col min="6396" max="6396" width="8.7109375" style="22" customWidth="1"/>
    <col min="6397" max="6397" width="9.5703125" style="22" customWidth="1"/>
    <col min="6398" max="6646" width="9.140625" style="22"/>
    <col min="6647" max="6647" width="26.140625" style="22" customWidth="1"/>
    <col min="6648" max="6648" width="11.5703125" style="22" customWidth="1"/>
    <col min="6649" max="6649" width="0" style="22" hidden="1" customWidth="1"/>
    <col min="6650" max="6650" width="8.85546875" style="22" customWidth="1"/>
    <col min="6651" max="6651" width="9.85546875" style="22" customWidth="1"/>
    <col min="6652" max="6652" width="8.7109375" style="22" customWidth="1"/>
    <col min="6653" max="6653" width="9.5703125" style="22" customWidth="1"/>
    <col min="6654" max="6902" width="9.140625" style="22"/>
    <col min="6903" max="6903" width="26.140625" style="22" customWidth="1"/>
    <col min="6904" max="6904" width="11.5703125" style="22" customWidth="1"/>
    <col min="6905" max="6905" width="0" style="22" hidden="1" customWidth="1"/>
    <col min="6906" max="6906" width="8.85546875" style="22" customWidth="1"/>
    <col min="6907" max="6907" width="9.85546875" style="22" customWidth="1"/>
    <col min="6908" max="6908" width="8.7109375" style="22" customWidth="1"/>
    <col min="6909" max="6909" width="9.5703125" style="22" customWidth="1"/>
    <col min="6910" max="7158" width="9.140625" style="22"/>
    <col min="7159" max="7159" width="26.140625" style="22" customWidth="1"/>
    <col min="7160" max="7160" width="11.5703125" style="22" customWidth="1"/>
    <col min="7161" max="7161" width="0" style="22" hidden="1" customWidth="1"/>
    <col min="7162" max="7162" width="8.85546875" style="22" customWidth="1"/>
    <col min="7163" max="7163" width="9.85546875" style="22" customWidth="1"/>
    <col min="7164" max="7164" width="8.7109375" style="22" customWidth="1"/>
    <col min="7165" max="7165" width="9.5703125" style="22" customWidth="1"/>
    <col min="7166" max="7414" width="9.140625" style="22"/>
    <col min="7415" max="7415" width="26.140625" style="22" customWidth="1"/>
    <col min="7416" max="7416" width="11.5703125" style="22" customWidth="1"/>
    <col min="7417" max="7417" width="0" style="22" hidden="1" customWidth="1"/>
    <col min="7418" max="7418" width="8.85546875" style="22" customWidth="1"/>
    <col min="7419" max="7419" width="9.85546875" style="22" customWidth="1"/>
    <col min="7420" max="7420" width="8.7109375" style="22" customWidth="1"/>
    <col min="7421" max="7421" width="9.5703125" style="22" customWidth="1"/>
    <col min="7422" max="7670" width="9.140625" style="22"/>
    <col min="7671" max="7671" width="26.140625" style="22" customWidth="1"/>
    <col min="7672" max="7672" width="11.5703125" style="22" customWidth="1"/>
    <col min="7673" max="7673" width="0" style="22" hidden="1" customWidth="1"/>
    <col min="7674" max="7674" width="8.85546875" style="22" customWidth="1"/>
    <col min="7675" max="7675" width="9.85546875" style="22" customWidth="1"/>
    <col min="7676" max="7676" width="8.7109375" style="22" customWidth="1"/>
    <col min="7677" max="7677" width="9.5703125" style="22" customWidth="1"/>
    <col min="7678" max="7926" width="9.140625" style="22"/>
    <col min="7927" max="7927" width="26.140625" style="22" customWidth="1"/>
    <col min="7928" max="7928" width="11.5703125" style="22" customWidth="1"/>
    <col min="7929" max="7929" width="0" style="22" hidden="1" customWidth="1"/>
    <col min="7930" max="7930" width="8.85546875" style="22" customWidth="1"/>
    <col min="7931" max="7931" width="9.85546875" style="22" customWidth="1"/>
    <col min="7932" max="7932" width="8.7109375" style="22" customWidth="1"/>
    <col min="7933" max="7933" width="9.5703125" style="22" customWidth="1"/>
    <col min="7934" max="8182" width="9.140625" style="22"/>
    <col min="8183" max="8183" width="26.140625" style="22" customWidth="1"/>
    <col min="8184" max="8184" width="11.5703125" style="22" customWidth="1"/>
    <col min="8185" max="8185" width="0" style="22" hidden="1" customWidth="1"/>
    <col min="8186" max="8186" width="8.85546875" style="22" customWidth="1"/>
    <col min="8187" max="8187" width="9.85546875" style="22" customWidth="1"/>
    <col min="8188" max="8188" width="8.7109375" style="22" customWidth="1"/>
    <col min="8189" max="8189" width="9.5703125" style="22" customWidth="1"/>
    <col min="8190" max="8438" width="9.140625" style="22"/>
    <col min="8439" max="8439" width="26.140625" style="22" customWidth="1"/>
    <col min="8440" max="8440" width="11.5703125" style="22" customWidth="1"/>
    <col min="8441" max="8441" width="0" style="22" hidden="1" customWidth="1"/>
    <col min="8442" max="8442" width="8.85546875" style="22" customWidth="1"/>
    <col min="8443" max="8443" width="9.85546875" style="22" customWidth="1"/>
    <col min="8444" max="8444" width="8.7109375" style="22" customWidth="1"/>
    <col min="8445" max="8445" width="9.5703125" style="22" customWidth="1"/>
    <col min="8446" max="8694" width="9.140625" style="22"/>
    <col min="8695" max="8695" width="26.140625" style="22" customWidth="1"/>
    <col min="8696" max="8696" width="11.5703125" style="22" customWidth="1"/>
    <col min="8697" max="8697" width="0" style="22" hidden="1" customWidth="1"/>
    <col min="8698" max="8698" width="8.85546875" style="22" customWidth="1"/>
    <col min="8699" max="8699" width="9.85546875" style="22" customWidth="1"/>
    <col min="8700" max="8700" width="8.7109375" style="22" customWidth="1"/>
    <col min="8701" max="8701" width="9.5703125" style="22" customWidth="1"/>
    <col min="8702" max="8950" width="9.140625" style="22"/>
    <col min="8951" max="8951" width="26.140625" style="22" customWidth="1"/>
    <col min="8952" max="8952" width="11.5703125" style="22" customWidth="1"/>
    <col min="8953" max="8953" width="0" style="22" hidden="1" customWidth="1"/>
    <col min="8954" max="8954" width="8.85546875" style="22" customWidth="1"/>
    <col min="8955" max="8955" width="9.85546875" style="22" customWidth="1"/>
    <col min="8956" max="8956" width="8.7109375" style="22" customWidth="1"/>
    <col min="8957" max="8957" width="9.5703125" style="22" customWidth="1"/>
    <col min="8958" max="9206" width="9.140625" style="22"/>
    <col min="9207" max="9207" width="26.140625" style="22" customWidth="1"/>
    <col min="9208" max="9208" width="11.5703125" style="22" customWidth="1"/>
    <col min="9209" max="9209" width="0" style="22" hidden="1" customWidth="1"/>
    <col min="9210" max="9210" width="8.85546875" style="22" customWidth="1"/>
    <col min="9211" max="9211" width="9.85546875" style="22" customWidth="1"/>
    <col min="9212" max="9212" width="8.7109375" style="22" customWidth="1"/>
    <col min="9213" max="9213" width="9.5703125" style="22" customWidth="1"/>
    <col min="9214" max="9462" width="9.140625" style="22"/>
    <col min="9463" max="9463" width="26.140625" style="22" customWidth="1"/>
    <col min="9464" max="9464" width="11.5703125" style="22" customWidth="1"/>
    <col min="9465" max="9465" width="0" style="22" hidden="1" customWidth="1"/>
    <col min="9466" max="9466" width="8.85546875" style="22" customWidth="1"/>
    <col min="9467" max="9467" width="9.85546875" style="22" customWidth="1"/>
    <col min="9468" max="9468" width="8.7109375" style="22" customWidth="1"/>
    <col min="9469" max="9469" width="9.5703125" style="22" customWidth="1"/>
    <col min="9470" max="9718" width="9.140625" style="22"/>
    <col min="9719" max="9719" width="26.140625" style="22" customWidth="1"/>
    <col min="9720" max="9720" width="11.5703125" style="22" customWidth="1"/>
    <col min="9721" max="9721" width="0" style="22" hidden="1" customWidth="1"/>
    <col min="9722" max="9722" width="8.85546875" style="22" customWidth="1"/>
    <col min="9723" max="9723" width="9.85546875" style="22" customWidth="1"/>
    <col min="9724" max="9724" width="8.7109375" style="22" customWidth="1"/>
    <col min="9725" max="9725" width="9.5703125" style="22" customWidth="1"/>
    <col min="9726" max="9974" width="9.140625" style="22"/>
    <col min="9975" max="9975" width="26.140625" style="22" customWidth="1"/>
    <col min="9976" max="9976" width="11.5703125" style="22" customWidth="1"/>
    <col min="9977" max="9977" width="0" style="22" hidden="1" customWidth="1"/>
    <col min="9978" max="9978" width="8.85546875" style="22" customWidth="1"/>
    <col min="9979" max="9979" width="9.85546875" style="22" customWidth="1"/>
    <col min="9980" max="9980" width="8.7109375" style="22" customWidth="1"/>
    <col min="9981" max="9981" width="9.5703125" style="22" customWidth="1"/>
    <col min="9982" max="10230" width="9.140625" style="22"/>
    <col min="10231" max="10231" width="26.140625" style="22" customWidth="1"/>
    <col min="10232" max="10232" width="11.5703125" style="22" customWidth="1"/>
    <col min="10233" max="10233" width="0" style="22" hidden="1" customWidth="1"/>
    <col min="10234" max="10234" width="8.85546875" style="22" customWidth="1"/>
    <col min="10235" max="10235" width="9.85546875" style="22" customWidth="1"/>
    <col min="10236" max="10236" width="8.7109375" style="22" customWidth="1"/>
    <col min="10237" max="10237" width="9.5703125" style="22" customWidth="1"/>
    <col min="10238" max="10486" width="9.140625" style="22"/>
    <col min="10487" max="10487" width="26.140625" style="22" customWidth="1"/>
    <col min="10488" max="10488" width="11.5703125" style="22" customWidth="1"/>
    <col min="10489" max="10489" width="0" style="22" hidden="1" customWidth="1"/>
    <col min="10490" max="10490" width="8.85546875" style="22" customWidth="1"/>
    <col min="10491" max="10491" width="9.85546875" style="22" customWidth="1"/>
    <col min="10492" max="10492" width="8.7109375" style="22" customWidth="1"/>
    <col min="10493" max="10493" width="9.5703125" style="22" customWidth="1"/>
    <col min="10494" max="10742" width="9.140625" style="22"/>
    <col min="10743" max="10743" width="26.140625" style="22" customWidth="1"/>
    <col min="10744" max="10744" width="11.5703125" style="22" customWidth="1"/>
    <col min="10745" max="10745" width="0" style="22" hidden="1" customWidth="1"/>
    <col min="10746" max="10746" width="8.85546875" style="22" customWidth="1"/>
    <col min="10747" max="10747" width="9.85546875" style="22" customWidth="1"/>
    <col min="10748" max="10748" width="8.7109375" style="22" customWidth="1"/>
    <col min="10749" max="10749" width="9.5703125" style="22" customWidth="1"/>
    <col min="10750" max="10998" width="9.140625" style="22"/>
    <col min="10999" max="10999" width="26.140625" style="22" customWidth="1"/>
    <col min="11000" max="11000" width="11.5703125" style="22" customWidth="1"/>
    <col min="11001" max="11001" width="0" style="22" hidden="1" customWidth="1"/>
    <col min="11002" max="11002" width="8.85546875" style="22" customWidth="1"/>
    <col min="11003" max="11003" width="9.85546875" style="22" customWidth="1"/>
    <col min="11004" max="11004" width="8.7109375" style="22" customWidth="1"/>
    <col min="11005" max="11005" width="9.5703125" style="22" customWidth="1"/>
    <col min="11006" max="11254" width="9.140625" style="22"/>
    <col min="11255" max="11255" width="26.140625" style="22" customWidth="1"/>
    <col min="11256" max="11256" width="11.5703125" style="22" customWidth="1"/>
    <col min="11257" max="11257" width="0" style="22" hidden="1" customWidth="1"/>
    <col min="11258" max="11258" width="8.85546875" style="22" customWidth="1"/>
    <col min="11259" max="11259" width="9.85546875" style="22" customWidth="1"/>
    <col min="11260" max="11260" width="8.7109375" style="22" customWidth="1"/>
    <col min="11261" max="11261" width="9.5703125" style="22" customWidth="1"/>
    <col min="11262" max="11510" width="9.140625" style="22"/>
    <col min="11511" max="11511" width="26.140625" style="22" customWidth="1"/>
    <col min="11512" max="11512" width="11.5703125" style="22" customWidth="1"/>
    <col min="11513" max="11513" width="0" style="22" hidden="1" customWidth="1"/>
    <col min="11514" max="11514" width="8.85546875" style="22" customWidth="1"/>
    <col min="11515" max="11515" width="9.85546875" style="22" customWidth="1"/>
    <col min="11516" max="11516" width="8.7109375" style="22" customWidth="1"/>
    <col min="11517" max="11517" width="9.5703125" style="22" customWidth="1"/>
    <col min="11518" max="11766" width="9.140625" style="22"/>
    <col min="11767" max="11767" width="26.140625" style="22" customWidth="1"/>
    <col min="11768" max="11768" width="11.5703125" style="22" customWidth="1"/>
    <col min="11769" max="11769" width="0" style="22" hidden="1" customWidth="1"/>
    <col min="11770" max="11770" width="8.85546875" style="22" customWidth="1"/>
    <col min="11771" max="11771" width="9.85546875" style="22" customWidth="1"/>
    <col min="11772" max="11772" width="8.7109375" style="22" customWidth="1"/>
    <col min="11773" max="11773" width="9.5703125" style="22" customWidth="1"/>
    <col min="11774" max="12022" width="9.140625" style="22"/>
    <col min="12023" max="12023" width="26.140625" style="22" customWidth="1"/>
    <col min="12024" max="12024" width="11.5703125" style="22" customWidth="1"/>
    <col min="12025" max="12025" width="0" style="22" hidden="1" customWidth="1"/>
    <col min="12026" max="12026" width="8.85546875" style="22" customWidth="1"/>
    <col min="12027" max="12027" width="9.85546875" style="22" customWidth="1"/>
    <col min="12028" max="12028" width="8.7109375" style="22" customWidth="1"/>
    <col min="12029" max="12029" width="9.5703125" style="22" customWidth="1"/>
    <col min="12030" max="12278" width="9.140625" style="22"/>
    <col min="12279" max="12279" width="26.140625" style="22" customWidth="1"/>
    <col min="12280" max="12280" width="11.5703125" style="22" customWidth="1"/>
    <col min="12281" max="12281" width="0" style="22" hidden="1" customWidth="1"/>
    <col min="12282" max="12282" width="8.85546875" style="22" customWidth="1"/>
    <col min="12283" max="12283" width="9.85546875" style="22" customWidth="1"/>
    <col min="12284" max="12284" width="8.7109375" style="22" customWidth="1"/>
    <col min="12285" max="12285" width="9.5703125" style="22" customWidth="1"/>
    <col min="12286" max="12534" width="9.140625" style="22"/>
    <col min="12535" max="12535" width="26.140625" style="22" customWidth="1"/>
    <col min="12536" max="12536" width="11.5703125" style="22" customWidth="1"/>
    <col min="12537" max="12537" width="0" style="22" hidden="1" customWidth="1"/>
    <col min="12538" max="12538" width="8.85546875" style="22" customWidth="1"/>
    <col min="12539" max="12539" width="9.85546875" style="22" customWidth="1"/>
    <col min="12540" max="12540" width="8.7109375" style="22" customWidth="1"/>
    <col min="12541" max="12541" width="9.5703125" style="22" customWidth="1"/>
    <col min="12542" max="12790" width="9.140625" style="22"/>
    <col min="12791" max="12791" width="26.140625" style="22" customWidth="1"/>
    <col min="12792" max="12792" width="11.5703125" style="22" customWidth="1"/>
    <col min="12793" max="12793" width="0" style="22" hidden="1" customWidth="1"/>
    <col min="12794" max="12794" width="8.85546875" style="22" customWidth="1"/>
    <col min="12795" max="12795" width="9.85546875" style="22" customWidth="1"/>
    <col min="12796" max="12796" width="8.7109375" style="22" customWidth="1"/>
    <col min="12797" max="12797" width="9.5703125" style="22" customWidth="1"/>
    <col min="12798" max="13046" width="9.140625" style="22"/>
    <col min="13047" max="13047" width="26.140625" style="22" customWidth="1"/>
    <col min="13048" max="13048" width="11.5703125" style="22" customWidth="1"/>
    <col min="13049" max="13049" width="0" style="22" hidden="1" customWidth="1"/>
    <col min="13050" max="13050" width="8.85546875" style="22" customWidth="1"/>
    <col min="13051" max="13051" width="9.85546875" style="22" customWidth="1"/>
    <col min="13052" max="13052" width="8.7109375" style="22" customWidth="1"/>
    <col min="13053" max="13053" width="9.5703125" style="22" customWidth="1"/>
    <col min="13054" max="13187" width="9.140625" style="22"/>
    <col min="13188" max="13188" width="9.140625" style="22" customWidth="1"/>
    <col min="13189" max="13302" width="9.140625" style="22"/>
    <col min="13303" max="13303" width="26.140625" style="22" customWidth="1"/>
    <col min="13304" max="13304" width="11.5703125" style="22" customWidth="1"/>
    <col min="13305" max="13305" width="0" style="22" hidden="1" customWidth="1"/>
    <col min="13306" max="13306" width="8.85546875" style="22" customWidth="1"/>
    <col min="13307" max="13307" width="9.85546875" style="22" customWidth="1"/>
    <col min="13308" max="13308" width="8.7109375" style="22" customWidth="1"/>
    <col min="13309" max="13309" width="9.5703125" style="22" customWidth="1"/>
    <col min="13310" max="13558" width="9.140625" style="22"/>
    <col min="13559" max="13559" width="26.140625" style="22" customWidth="1"/>
    <col min="13560" max="13560" width="11.5703125" style="22" customWidth="1"/>
    <col min="13561" max="13561" width="0" style="22" hidden="1" customWidth="1"/>
    <col min="13562" max="13562" width="8.85546875" style="22" customWidth="1"/>
    <col min="13563" max="13563" width="9.85546875" style="22" customWidth="1"/>
    <col min="13564" max="13564" width="8.7109375" style="22" customWidth="1"/>
    <col min="13565" max="13565" width="9.5703125" style="22" customWidth="1"/>
    <col min="13566" max="13814" width="9.140625" style="22"/>
    <col min="13815" max="13815" width="26.140625" style="22" customWidth="1"/>
    <col min="13816" max="13816" width="11.5703125" style="22" customWidth="1"/>
    <col min="13817" max="13817" width="0" style="22" hidden="1" customWidth="1"/>
    <col min="13818" max="13818" width="8.85546875" style="22" customWidth="1"/>
    <col min="13819" max="13819" width="9.85546875" style="22" customWidth="1"/>
    <col min="13820" max="13820" width="8.7109375" style="22" customWidth="1"/>
    <col min="13821" max="13821" width="9.5703125" style="22" customWidth="1"/>
    <col min="13822" max="14070" width="9.140625" style="22"/>
    <col min="14071" max="14071" width="26.140625" style="22" customWidth="1"/>
    <col min="14072" max="14072" width="11.5703125" style="22" customWidth="1"/>
    <col min="14073" max="14073" width="0" style="22" hidden="1" customWidth="1"/>
    <col min="14074" max="14074" width="8.85546875" style="22" customWidth="1"/>
    <col min="14075" max="14075" width="9.85546875" style="22" customWidth="1"/>
    <col min="14076" max="14076" width="8.7109375" style="22" customWidth="1"/>
    <col min="14077" max="14077" width="9.5703125" style="22" customWidth="1"/>
    <col min="14078" max="14326" width="9.140625" style="22"/>
    <col min="14327" max="14327" width="26.140625" style="22" customWidth="1"/>
    <col min="14328" max="14328" width="11.5703125" style="22" customWidth="1"/>
    <col min="14329" max="14329" width="0" style="22" hidden="1" customWidth="1"/>
    <col min="14330" max="14330" width="8.85546875" style="22" customWidth="1"/>
    <col min="14331" max="14331" width="9.85546875" style="22" customWidth="1"/>
    <col min="14332" max="14332" width="8.7109375" style="22" customWidth="1"/>
    <col min="14333" max="14333" width="9.5703125" style="22" customWidth="1"/>
    <col min="14334" max="14582" width="9.140625" style="22"/>
    <col min="14583" max="14583" width="26.140625" style="22" customWidth="1"/>
    <col min="14584" max="14584" width="11.5703125" style="22" customWidth="1"/>
    <col min="14585" max="14585" width="0" style="22" hidden="1" customWidth="1"/>
    <col min="14586" max="14586" width="8.85546875" style="22" customWidth="1"/>
    <col min="14587" max="14587" width="9.85546875" style="22" customWidth="1"/>
    <col min="14588" max="14588" width="8.7109375" style="22" customWidth="1"/>
    <col min="14589" max="14589" width="9.5703125" style="22" customWidth="1"/>
    <col min="14590" max="14838" width="9.140625" style="22"/>
    <col min="14839" max="14839" width="26.140625" style="22" customWidth="1"/>
    <col min="14840" max="14840" width="11.5703125" style="22" customWidth="1"/>
    <col min="14841" max="14841" width="0" style="22" hidden="1" customWidth="1"/>
    <col min="14842" max="14842" width="8.85546875" style="22" customWidth="1"/>
    <col min="14843" max="14843" width="9.85546875" style="22" customWidth="1"/>
    <col min="14844" max="14844" width="8.7109375" style="22" customWidth="1"/>
    <col min="14845" max="14845" width="9.5703125" style="22" customWidth="1"/>
    <col min="14846" max="15094" width="9.140625" style="22"/>
    <col min="15095" max="15095" width="26.140625" style="22" customWidth="1"/>
    <col min="15096" max="15096" width="11.5703125" style="22" customWidth="1"/>
    <col min="15097" max="15097" width="0" style="22" hidden="1" customWidth="1"/>
    <col min="15098" max="15098" width="8.85546875" style="22" customWidth="1"/>
    <col min="15099" max="15099" width="9.85546875" style="22" customWidth="1"/>
    <col min="15100" max="15100" width="8.7109375" style="22" customWidth="1"/>
    <col min="15101" max="15101" width="9.5703125" style="22" customWidth="1"/>
    <col min="15102" max="15350" width="9.140625" style="22"/>
    <col min="15351" max="15351" width="26.140625" style="22" customWidth="1"/>
    <col min="15352" max="15352" width="11.5703125" style="22" customWidth="1"/>
    <col min="15353" max="15353" width="0" style="22" hidden="1" customWidth="1"/>
    <col min="15354" max="15354" width="8.85546875" style="22" customWidth="1"/>
    <col min="15355" max="15355" width="9.85546875" style="22" customWidth="1"/>
    <col min="15356" max="15356" width="8.7109375" style="22" customWidth="1"/>
    <col min="15357" max="15357" width="9.5703125" style="22" customWidth="1"/>
    <col min="15358" max="15606" width="9.140625" style="22"/>
    <col min="15607" max="15607" width="26.140625" style="22" customWidth="1"/>
    <col min="15608" max="15608" width="11.5703125" style="22" customWidth="1"/>
    <col min="15609" max="15609" width="0" style="22" hidden="1" customWidth="1"/>
    <col min="15610" max="15610" width="8.85546875" style="22" customWidth="1"/>
    <col min="15611" max="15611" width="9.85546875" style="22" customWidth="1"/>
    <col min="15612" max="15612" width="8.7109375" style="22" customWidth="1"/>
    <col min="15613" max="15613" width="9.5703125" style="22" customWidth="1"/>
    <col min="15614" max="15862" width="9.140625" style="22"/>
    <col min="15863" max="15863" width="26.140625" style="22" customWidth="1"/>
    <col min="15864" max="15864" width="11.5703125" style="22" customWidth="1"/>
    <col min="15865" max="15865" width="0" style="22" hidden="1" customWidth="1"/>
    <col min="15866" max="15866" width="8.85546875" style="22" customWidth="1"/>
    <col min="15867" max="15867" width="9.85546875" style="22" customWidth="1"/>
    <col min="15868" max="15868" width="8.7109375" style="22" customWidth="1"/>
    <col min="15869" max="15869" width="9.5703125" style="22" customWidth="1"/>
    <col min="15870" max="16118" width="9.140625" style="22"/>
    <col min="16119" max="16119" width="26.140625" style="22" customWidth="1"/>
    <col min="16120" max="16120" width="11.5703125" style="22" customWidth="1"/>
    <col min="16121" max="16121" width="0" style="22" hidden="1" customWidth="1"/>
    <col min="16122" max="16122" width="8.85546875" style="22" customWidth="1"/>
    <col min="16123" max="16123" width="9.85546875" style="22" customWidth="1"/>
    <col min="16124" max="16124" width="8.7109375" style="22" customWidth="1"/>
    <col min="16125" max="16125" width="9.5703125" style="22" customWidth="1"/>
    <col min="16126" max="16384" width="9.140625" style="22"/>
  </cols>
  <sheetData>
    <row r="1" spans="1:9" s="70" customFormat="1" ht="32.25" customHeight="1" x14ac:dyDescent="0.25">
      <c r="A1" s="172" t="s">
        <v>151</v>
      </c>
      <c r="B1" s="173"/>
      <c r="C1" s="173"/>
      <c r="D1" s="173"/>
      <c r="E1" s="173"/>
      <c r="F1" s="173"/>
    </row>
    <row r="2" spans="1:9" s="70" customFormat="1" ht="15.75" x14ac:dyDescent="0.25">
      <c r="A2" s="179" t="str">
        <f>'яров.сев и зерновые'!A2:K2</f>
        <v>по состоянию на 11 мая 2018 г.</v>
      </c>
      <c r="B2" s="179"/>
      <c r="C2" s="179"/>
      <c r="D2" s="179"/>
      <c r="E2" s="179"/>
      <c r="F2" s="179"/>
    </row>
    <row r="3" spans="1:9" ht="25.5" customHeight="1" x14ac:dyDescent="0.2">
      <c r="A3" s="163" t="s">
        <v>97</v>
      </c>
      <c r="B3" s="163" t="s">
        <v>141</v>
      </c>
      <c r="C3" s="180" t="s">
        <v>123</v>
      </c>
      <c r="D3" s="181"/>
      <c r="E3" s="181"/>
      <c r="F3" s="182"/>
    </row>
    <row r="4" spans="1:9" ht="36.75" customHeight="1" x14ac:dyDescent="0.2">
      <c r="A4" s="164"/>
      <c r="B4" s="164"/>
      <c r="C4" s="132" t="s">
        <v>103</v>
      </c>
      <c r="D4" s="132" t="s">
        <v>99</v>
      </c>
      <c r="E4" s="132" t="s">
        <v>104</v>
      </c>
      <c r="F4" s="132" t="s">
        <v>105</v>
      </c>
    </row>
    <row r="5" spans="1:9" s="23" customFormat="1" ht="15" x14ac:dyDescent="0.25">
      <c r="A5" s="90" t="s">
        <v>0</v>
      </c>
      <c r="B5" s="109">
        <v>1051.0435</v>
      </c>
      <c r="C5" s="28">
        <f>C6+C25+C36+C45+C53+C68+C75+C92</f>
        <v>297.42450000000002</v>
      </c>
      <c r="D5" s="9">
        <f t="shared" ref="D5:D68" si="0">C5/B5*100</f>
        <v>28.298020015346655</v>
      </c>
      <c r="E5" s="28">
        <v>284.10000000000002</v>
      </c>
      <c r="F5" s="10">
        <f>C5-E5</f>
        <v>13.3245</v>
      </c>
      <c r="I5" s="46"/>
    </row>
    <row r="6" spans="1:9" s="23" customFormat="1" ht="15" x14ac:dyDescent="0.25">
      <c r="A6" s="71" t="s">
        <v>1</v>
      </c>
      <c r="B6" s="14">
        <v>274.98699999999997</v>
      </c>
      <c r="C6" s="30">
        <f>SUM(C7:C23)</f>
        <v>208.84800000000001</v>
      </c>
      <c r="D6" s="13">
        <f t="shared" si="0"/>
        <v>75.948317556829963</v>
      </c>
      <c r="E6" s="30">
        <v>182</v>
      </c>
      <c r="F6" s="15">
        <f t="shared" ref="F6:F69" si="1">C6-E6</f>
        <v>26.848000000000013</v>
      </c>
      <c r="I6" s="46"/>
    </row>
    <row r="7" spans="1:9" ht="15" hidden="1" x14ac:dyDescent="0.25">
      <c r="A7" s="72" t="s">
        <v>2</v>
      </c>
      <c r="B7" s="110">
        <v>1.2000000000000002</v>
      </c>
      <c r="C7" s="33"/>
      <c r="D7" s="17">
        <f t="shared" si="0"/>
        <v>0</v>
      </c>
      <c r="E7" s="33">
        <v>1.83</v>
      </c>
      <c r="F7" s="19">
        <f t="shared" si="1"/>
        <v>-1.83</v>
      </c>
      <c r="I7" s="46"/>
    </row>
    <row r="8" spans="1:9" ht="15" x14ac:dyDescent="0.25">
      <c r="A8" s="72" t="s">
        <v>3</v>
      </c>
      <c r="B8" s="110">
        <v>16</v>
      </c>
      <c r="C8" s="33">
        <v>17</v>
      </c>
      <c r="D8" s="17">
        <f t="shared" si="0"/>
        <v>106.25</v>
      </c>
      <c r="E8" s="33">
        <v>15.1</v>
      </c>
      <c r="F8" s="19">
        <f t="shared" si="1"/>
        <v>1.9000000000000004</v>
      </c>
      <c r="I8" s="46"/>
    </row>
    <row r="9" spans="1:9" ht="15" x14ac:dyDescent="0.25">
      <c r="A9" s="72" t="s">
        <v>4</v>
      </c>
      <c r="B9" s="110">
        <v>4</v>
      </c>
      <c r="C9" s="33">
        <v>1.87</v>
      </c>
      <c r="D9" s="17">
        <f t="shared" si="0"/>
        <v>46.75</v>
      </c>
      <c r="E9" s="33">
        <v>1.7</v>
      </c>
      <c r="F9" s="19">
        <f t="shared" si="1"/>
        <v>0.17000000000000015</v>
      </c>
      <c r="I9" s="46"/>
    </row>
    <row r="10" spans="1:9" ht="15" hidden="1" x14ac:dyDescent="0.25">
      <c r="A10" s="72" t="s">
        <v>5</v>
      </c>
      <c r="B10" s="110">
        <v>0.4</v>
      </c>
      <c r="C10" s="33"/>
      <c r="D10" s="17">
        <f t="shared" si="0"/>
        <v>0</v>
      </c>
      <c r="E10" s="33">
        <v>0.8</v>
      </c>
      <c r="F10" s="19">
        <f t="shared" si="1"/>
        <v>-0.8</v>
      </c>
      <c r="I10" s="46"/>
    </row>
    <row r="11" spans="1:9" ht="15" x14ac:dyDescent="0.25">
      <c r="A11" s="72" t="s">
        <v>6</v>
      </c>
      <c r="B11" s="110">
        <v>0.501</v>
      </c>
      <c r="C11" s="33">
        <v>0.36</v>
      </c>
      <c r="D11" s="17">
        <f t="shared" si="0"/>
        <v>71.856287425149702</v>
      </c>
      <c r="E11" s="33"/>
      <c r="F11" s="19">
        <f t="shared" si="1"/>
        <v>0.36</v>
      </c>
      <c r="I11" s="46"/>
    </row>
    <row r="12" spans="1:9" ht="15" x14ac:dyDescent="0.25">
      <c r="A12" s="72" t="s">
        <v>7</v>
      </c>
      <c r="B12" s="110">
        <v>4.2</v>
      </c>
      <c r="C12" s="33">
        <v>1.2</v>
      </c>
      <c r="D12" s="17">
        <f t="shared" si="0"/>
        <v>28.571428571428569</v>
      </c>
      <c r="E12" s="33">
        <v>1.5</v>
      </c>
      <c r="F12" s="19">
        <f t="shared" si="1"/>
        <v>-0.30000000000000004</v>
      </c>
      <c r="I12" s="46"/>
    </row>
    <row r="13" spans="1:9" ht="15" hidden="1" x14ac:dyDescent="0.25">
      <c r="A13" s="72" t="s">
        <v>8</v>
      </c>
      <c r="B13" s="110">
        <v>-1.5000000000000013E-2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72" t="s">
        <v>9</v>
      </c>
      <c r="B14" s="110">
        <v>26</v>
      </c>
      <c r="C14" s="33">
        <v>28.5</v>
      </c>
      <c r="D14" s="17">
        <f t="shared" si="0"/>
        <v>109.61538461538463</v>
      </c>
      <c r="E14" s="33">
        <v>14.5</v>
      </c>
      <c r="F14" s="19">
        <f t="shared" si="1"/>
        <v>14</v>
      </c>
      <c r="I14" s="46"/>
    </row>
    <row r="15" spans="1:9" ht="15" x14ac:dyDescent="0.25">
      <c r="A15" s="72" t="s">
        <v>10</v>
      </c>
      <c r="B15" s="110">
        <v>40.1</v>
      </c>
      <c r="C15" s="33">
        <v>43.6</v>
      </c>
      <c r="D15" s="17">
        <f t="shared" si="0"/>
        <v>108.7281795511222</v>
      </c>
      <c r="E15" s="33">
        <v>38.5</v>
      </c>
      <c r="F15" s="19">
        <f t="shared" si="1"/>
        <v>5.1000000000000014</v>
      </c>
      <c r="I15" s="46"/>
    </row>
    <row r="16" spans="1:9" ht="15" x14ac:dyDescent="0.25">
      <c r="A16" s="72" t="s">
        <v>11</v>
      </c>
      <c r="B16" s="110">
        <v>25.020999999999997</v>
      </c>
      <c r="C16" s="33">
        <v>7.8609999999999998</v>
      </c>
      <c r="D16" s="17">
        <f t="shared" si="0"/>
        <v>31.417609208265063</v>
      </c>
      <c r="E16" s="33"/>
      <c r="F16" s="19">
        <f t="shared" si="1"/>
        <v>7.8609999999999998</v>
      </c>
      <c r="I16" s="46"/>
    </row>
    <row r="17" spans="1:9" ht="15" x14ac:dyDescent="0.25">
      <c r="A17" s="72" t="s">
        <v>12</v>
      </c>
      <c r="B17" s="110">
        <v>28.4</v>
      </c>
      <c r="C17" s="33">
        <v>29.012</v>
      </c>
      <c r="D17" s="17">
        <f t="shared" si="0"/>
        <v>102.1549295774648</v>
      </c>
      <c r="E17" s="33">
        <v>19.899999999999999</v>
      </c>
      <c r="F17" s="19">
        <f t="shared" si="1"/>
        <v>9.1120000000000019</v>
      </c>
      <c r="I17" s="46"/>
    </row>
    <row r="18" spans="1:9" ht="15" x14ac:dyDescent="0.25">
      <c r="A18" s="72" t="s">
        <v>13</v>
      </c>
      <c r="B18" s="110">
        <v>47.599999999999994</v>
      </c>
      <c r="C18" s="33">
        <v>35.5</v>
      </c>
      <c r="D18" s="17">
        <f t="shared" si="0"/>
        <v>74.579831932773118</v>
      </c>
      <c r="E18" s="33">
        <v>36.9</v>
      </c>
      <c r="F18" s="19">
        <f t="shared" si="1"/>
        <v>-1.3999999999999986</v>
      </c>
      <c r="I18" s="46"/>
    </row>
    <row r="19" spans="1:9" ht="15" x14ac:dyDescent="0.25">
      <c r="A19" s="72" t="s">
        <v>14</v>
      </c>
      <c r="B19" s="110">
        <v>7.4</v>
      </c>
      <c r="C19" s="33">
        <v>2</v>
      </c>
      <c r="D19" s="17">
        <f t="shared" si="0"/>
        <v>27.027027027027025</v>
      </c>
      <c r="E19" s="33">
        <v>2.2999999999999998</v>
      </c>
      <c r="F19" s="19">
        <f t="shared" si="1"/>
        <v>-0.29999999999999982</v>
      </c>
      <c r="I19" s="46"/>
    </row>
    <row r="20" spans="1:9" ht="15" x14ac:dyDescent="0.25">
      <c r="A20" s="72" t="s">
        <v>15</v>
      </c>
      <c r="B20" s="110">
        <v>3.78</v>
      </c>
      <c r="C20" s="33">
        <v>5.3449999999999998</v>
      </c>
      <c r="D20" s="17">
        <f t="shared" si="0"/>
        <v>141.40211640211641</v>
      </c>
      <c r="E20" s="33">
        <v>3.2</v>
      </c>
      <c r="F20" s="19">
        <f t="shared" si="1"/>
        <v>2.1449999999999996</v>
      </c>
      <c r="I20" s="46"/>
    </row>
    <row r="21" spans="1:9" ht="15" hidden="1" x14ac:dyDescent="0.25">
      <c r="A21" s="72" t="s">
        <v>16</v>
      </c>
      <c r="B21" s="110">
        <v>0.9</v>
      </c>
      <c r="C21" s="33"/>
      <c r="D21" s="17">
        <f t="shared" si="0"/>
        <v>0</v>
      </c>
      <c r="E21" s="33"/>
      <c r="F21" s="19">
        <f t="shared" si="1"/>
        <v>0</v>
      </c>
      <c r="I21" s="46"/>
    </row>
    <row r="22" spans="1:9" ht="15" x14ac:dyDescent="0.25">
      <c r="A22" s="72" t="s">
        <v>17</v>
      </c>
      <c r="B22" s="110">
        <v>69.5</v>
      </c>
      <c r="C22" s="33">
        <v>36.6</v>
      </c>
      <c r="D22" s="17">
        <f t="shared" si="0"/>
        <v>52.661870503597122</v>
      </c>
      <c r="E22" s="33">
        <v>45.8</v>
      </c>
      <c r="F22" s="19">
        <f t="shared" si="1"/>
        <v>-9.1999999999999957</v>
      </c>
      <c r="I22" s="46"/>
    </row>
    <row r="23" spans="1:9" ht="15" hidden="1" x14ac:dyDescent="0.25">
      <c r="A23" s="72" t="s">
        <v>18</v>
      </c>
      <c r="B23" s="110">
        <v>0</v>
      </c>
      <c r="C23" s="33"/>
      <c r="D23" s="17" t="e">
        <f t="shared" si="0"/>
        <v>#DIV/0!</v>
      </c>
      <c r="E23" s="33">
        <v>0</v>
      </c>
      <c r="F23" s="19">
        <f t="shared" si="1"/>
        <v>0</v>
      </c>
      <c r="I23" s="46"/>
    </row>
    <row r="24" spans="1:9" ht="15" hidden="1" x14ac:dyDescent="0.25">
      <c r="A24" s="72" t="s">
        <v>110</v>
      </c>
      <c r="B24" s="110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71" t="s">
        <v>19</v>
      </c>
      <c r="B25" s="14">
        <v>13.1</v>
      </c>
      <c r="C25" s="30">
        <f>SUM(C26:C35)-C29</f>
        <v>8.4514999999999993</v>
      </c>
      <c r="D25" s="13">
        <f t="shared" si="0"/>
        <v>64.515267175572504</v>
      </c>
      <c r="E25" s="30">
        <v>2.2000000000000002</v>
      </c>
      <c r="F25" s="15">
        <f t="shared" si="1"/>
        <v>6.2514999999999992</v>
      </c>
      <c r="I25" s="46"/>
    </row>
    <row r="26" spans="1:9" ht="15" hidden="1" x14ac:dyDescent="0.25">
      <c r="A26" s="72" t="s">
        <v>20</v>
      </c>
      <c r="B26" s="110">
        <v>0</v>
      </c>
      <c r="C26" s="33"/>
      <c r="D26" s="17" t="e">
        <f t="shared" si="0"/>
        <v>#DIV/0!</v>
      </c>
      <c r="E26" s="33">
        <v>0</v>
      </c>
      <c r="F26" s="19">
        <f t="shared" si="1"/>
        <v>0</v>
      </c>
      <c r="I26" s="46"/>
    </row>
    <row r="27" spans="1:9" ht="15" hidden="1" x14ac:dyDescent="0.25">
      <c r="A27" s="72" t="s">
        <v>21</v>
      </c>
      <c r="B27" s="110">
        <v>0</v>
      </c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72" t="s">
        <v>22</v>
      </c>
      <c r="B28" s="110">
        <v>0</v>
      </c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72" t="s">
        <v>23</v>
      </c>
      <c r="B29" s="110">
        <v>0</v>
      </c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hidden="1" x14ac:dyDescent="0.25">
      <c r="A30" s="72" t="s">
        <v>24</v>
      </c>
      <c r="B30" s="110">
        <v>0</v>
      </c>
      <c r="C30" s="33"/>
      <c r="D30" s="17" t="e">
        <f t="shared" si="0"/>
        <v>#DIV/0!</v>
      </c>
      <c r="E30" s="33">
        <v>0</v>
      </c>
      <c r="F30" s="19">
        <f t="shared" si="1"/>
        <v>0</v>
      </c>
      <c r="I30" s="46"/>
    </row>
    <row r="31" spans="1:9" ht="15" x14ac:dyDescent="0.25">
      <c r="A31" s="72" t="s">
        <v>25</v>
      </c>
      <c r="B31" s="110">
        <v>5.9195000000000002</v>
      </c>
      <c r="C31" s="33">
        <v>5.9195000000000002</v>
      </c>
      <c r="D31" s="17">
        <f t="shared" si="0"/>
        <v>100</v>
      </c>
      <c r="E31" s="33">
        <v>0.6</v>
      </c>
      <c r="F31" s="19">
        <f t="shared" si="1"/>
        <v>5.3195000000000006</v>
      </c>
      <c r="I31" s="46"/>
    </row>
    <row r="32" spans="1:9" ht="15" x14ac:dyDescent="0.25">
      <c r="A32" s="72" t="s">
        <v>26</v>
      </c>
      <c r="B32" s="110">
        <v>1.351</v>
      </c>
      <c r="C32" s="33">
        <v>0.23200000000000001</v>
      </c>
      <c r="D32" s="17">
        <f t="shared" si="0"/>
        <v>17.172464840858627</v>
      </c>
      <c r="E32" s="33"/>
      <c r="F32" s="19">
        <f t="shared" si="1"/>
        <v>0.23200000000000001</v>
      </c>
      <c r="I32" s="46"/>
    </row>
    <row r="33" spans="1:27" ht="15" hidden="1" x14ac:dyDescent="0.25">
      <c r="A33" s="72" t="s">
        <v>27</v>
      </c>
      <c r="B33" s="110">
        <v>0</v>
      </c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7" ht="15" hidden="1" x14ac:dyDescent="0.25">
      <c r="A34" s="72" t="s">
        <v>28</v>
      </c>
      <c r="B34" s="110">
        <v>0</v>
      </c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7" ht="15" x14ac:dyDescent="0.25">
      <c r="A35" s="72" t="s">
        <v>29</v>
      </c>
      <c r="B35" s="110">
        <v>5.8000000000000007</v>
      </c>
      <c r="C35" s="33">
        <v>2.2999999999999998</v>
      </c>
      <c r="D35" s="17">
        <f t="shared" si="0"/>
        <v>39.655172413793096</v>
      </c>
      <c r="E35" s="33">
        <v>1.6</v>
      </c>
      <c r="F35" s="19">
        <f t="shared" si="1"/>
        <v>0.69999999999999973</v>
      </c>
      <c r="I35" s="46"/>
    </row>
    <row r="36" spans="1:27" s="23" customFormat="1" ht="15" x14ac:dyDescent="0.25">
      <c r="A36" s="71" t="s">
        <v>30</v>
      </c>
      <c r="B36" s="14">
        <v>1.6000000000000014</v>
      </c>
      <c r="C36" s="30">
        <f>SUM(C37:C44)</f>
        <v>0.3</v>
      </c>
      <c r="D36" s="13">
        <f t="shared" si="0"/>
        <v>18.749999999999982</v>
      </c>
      <c r="E36" s="30">
        <v>0.04</v>
      </c>
      <c r="F36" s="15">
        <f t="shared" si="1"/>
        <v>0.26</v>
      </c>
      <c r="I36" s="46"/>
    </row>
    <row r="37" spans="1:27" ht="15" hidden="1" x14ac:dyDescent="0.25">
      <c r="A37" s="72" t="s">
        <v>31</v>
      </c>
      <c r="B37" s="110">
        <v>0</v>
      </c>
      <c r="C37" s="66"/>
      <c r="D37" s="33" t="e">
        <f t="shared" si="0"/>
        <v>#DIV/0!</v>
      </c>
      <c r="E37" s="33">
        <v>0.04</v>
      </c>
      <c r="F37" s="19">
        <f t="shared" si="1"/>
        <v>-0.04</v>
      </c>
      <c r="I37" s="46"/>
    </row>
    <row r="38" spans="1:27" ht="15" hidden="1" x14ac:dyDescent="0.25">
      <c r="A38" s="72" t="s">
        <v>32</v>
      </c>
      <c r="B38" s="110">
        <v>0</v>
      </c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7" ht="15" hidden="1" x14ac:dyDescent="0.25">
      <c r="A39" s="72" t="s">
        <v>33</v>
      </c>
      <c r="B39" s="110">
        <v>0</v>
      </c>
      <c r="C39" s="33"/>
      <c r="D39" s="33" t="e">
        <f t="shared" si="0"/>
        <v>#DIV/0!</v>
      </c>
      <c r="E39" s="33"/>
      <c r="F39" s="19">
        <f t="shared" si="1"/>
        <v>0</v>
      </c>
      <c r="I39" s="46"/>
    </row>
    <row r="40" spans="1:27" ht="15" x14ac:dyDescent="0.25">
      <c r="A40" s="72" t="s">
        <v>34</v>
      </c>
      <c r="B40" s="110">
        <v>0.60000000000000142</v>
      </c>
      <c r="C40" s="33">
        <v>0.3</v>
      </c>
      <c r="D40" s="33">
        <f t="shared" si="0"/>
        <v>49.999999999999879</v>
      </c>
      <c r="E40" s="33"/>
      <c r="F40" s="19">
        <f t="shared" si="1"/>
        <v>0.3</v>
      </c>
      <c r="I40" s="46"/>
    </row>
    <row r="41" spans="1:27" ht="15" hidden="1" x14ac:dyDescent="0.25">
      <c r="A41" s="72" t="s">
        <v>35</v>
      </c>
      <c r="B41" s="110">
        <v>0</v>
      </c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7" ht="15" hidden="1" x14ac:dyDescent="0.25">
      <c r="A42" s="72" t="s">
        <v>36</v>
      </c>
      <c r="B42" s="110">
        <v>1</v>
      </c>
      <c r="C42" s="33"/>
      <c r="D42" s="17">
        <f t="shared" si="0"/>
        <v>0</v>
      </c>
      <c r="E42" s="33"/>
      <c r="F42" s="19">
        <f t="shared" si="1"/>
        <v>0</v>
      </c>
      <c r="I42" s="46"/>
    </row>
    <row r="43" spans="1:27" ht="15" hidden="1" x14ac:dyDescent="0.25">
      <c r="A43" s="72" t="s">
        <v>37</v>
      </c>
      <c r="B43" s="110">
        <v>0</v>
      </c>
      <c r="C43" s="33"/>
      <c r="D43" s="17" t="e">
        <f t="shared" si="0"/>
        <v>#DIV/0!</v>
      </c>
      <c r="E43" s="33"/>
      <c r="F43" s="19">
        <f t="shared" si="1"/>
        <v>0</v>
      </c>
      <c r="I43" s="46"/>
    </row>
    <row r="44" spans="1:27" ht="15" hidden="1" x14ac:dyDescent="0.25">
      <c r="A44" s="72" t="s">
        <v>38</v>
      </c>
      <c r="B44" s="110">
        <v>0</v>
      </c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7" s="23" customFormat="1" ht="15" x14ac:dyDescent="0.25">
      <c r="A45" s="71" t="s">
        <v>39</v>
      </c>
      <c r="B45" s="111">
        <v>0.25000000000000006</v>
      </c>
      <c r="C45" s="30">
        <f>SUM(C46:C52)</f>
        <v>0.3</v>
      </c>
      <c r="D45" s="13">
        <f t="shared" si="0"/>
        <v>119.99999999999997</v>
      </c>
      <c r="E45" s="30">
        <v>0.5</v>
      </c>
      <c r="F45" s="15">
        <f t="shared" si="1"/>
        <v>-0.2</v>
      </c>
      <c r="I45" s="46"/>
    </row>
    <row r="46" spans="1:27" ht="15" x14ac:dyDescent="0.25">
      <c r="A46" s="72" t="s">
        <v>40</v>
      </c>
      <c r="B46" s="110">
        <v>0.05</v>
      </c>
      <c r="C46" s="33">
        <v>0.3</v>
      </c>
      <c r="D46" s="17">
        <f t="shared" si="0"/>
        <v>599.99999999999989</v>
      </c>
      <c r="E46" s="33"/>
      <c r="F46" s="19">
        <f t="shared" si="1"/>
        <v>0.3</v>
      </c>
      <c r="I46" s="46"/>
    </row>
    <row r="47" spans="1:27" ht="15" hidden="1" x14ac:dyDescent="0.25">
      <c r="A47" s="72" t="s">
        <v>41</v>
      </c>
      <c r="B47" s="110">
        <v>0</v>
      </c>
      <c r="C47" s="33"/>
      <c r="D47" s="17" t="e">
        <f t="shared" si="0"/>
        <v>#DIV/0!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59" customFormat="1" ht="15" hidden="1" x14ac:dyDescent="0.25">
      <c r="A48" s="72" t="s">
        <v>42</v>
      </c>
      <c r="B48" s="112">
        <v>0.20000000000000007</v>
      </c>
      <c r="C48" s="56"/>
      <c r="D48" s="17">
        <f t="shared" si="0"/>
        <v>0</v>
      </c>
      <c r="E48" s="56"/>
      <c r="F48" s="19">
        <f t="shared" si="1"/>
        <v>0</v>
      </c>
      <c r="G48" s="58"/>
      <c r="H48" s="58"/>
      <c r="I48" s="46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5" hidden="1" x14ac:dyDescent="0.25">
      <c r="A49" s="72" t="s">
        <v>43</v>
      </c>
      <c r="B49" s="110">
        <v>0</v>
      </c>
      <c r="C49" s="39"/>
      <c r="D49" s="17" t="e">
        <f t="shared" si="0"/>
        <v>#DIV/0!</v>
      </c>
      <c r="E49" s="39"/>
      <c r="F49" s="19">
        <f t="shared" si="1"/>
        <v>0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5" hidden="1" x14ac:dyDescent="0.25">
      <c r="A50" s="72" t="s">
        <v>44</v>
      </c>
      <c r="B50" s="110">
        <v>0</v>
      </c>
      <c r="C50" s="33"/>
      <c r="D50" s="17" t="e">
        <f t="shared" si="0"/>
        <v>#DIV/0!</v>
      </c>
      <c r="E50" s="33"/>
      <c r="F50" s="19">
        <f t="shared" si="1"/>
        <v>0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5" hidden="1" x14ac:dyDescent="0.25">
      <c r="A51" s="72" t="s">
        <v>45</v>
      </c>
      <c r="B51" s="110">
        <v>0</v>
      </c>
      <c r="C51" s="33"/>
      <c r="D51" s="17" t="e">
        <f t="shared" si="0"/>
        <v>#DIV/0!</v>
      </c>
      <c r="E51" s="33">
        <v>0.5</v>
      </c>
      <c r="F51" s="19">
        <f t="shared" si="1"/>
        <v>-0.5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5" hidden="1" x14ac:dyDescent="0.25">
      <c r="A52" s="93" t="s">
        <v>46</v>
      </c>
      <c r="B52" s="18">
        <v>0</v>
      </c>
      <c r="C52" s="33"/>
      <c r="D52" s="17" t="e">
        <f t="shared" si="0"/>
        <v>#DIV/0!</v>
      </c>
      <c r="E52" s="33"/>
      <c r="F52" s="19">
        <f t="shared" si="1"/>
        <v>0</v>
      </c>
      <c r="I52" s="46"/>
    </row>
    <row r="53" spans="1:27" s="23" customFormat="1" ht="15" x14ac:dyDescent="0.25">
      <c r="A53" s="71" t="s">
        <v>47</v>
      </c>
      <c r="B53" s="111">
        <v>217.94999999999996</v>
      </c>
      <c r="C53" s="30">
        <f>SUM(C54:C67)</f>
        <v>51.484000000000002</v>
      </c>
      <c r="D53" s="13">
        <f t="shared" si="0"/>
        <v>23.621931635696267</v>
      </c>
      <c r="E53" s="30">
        <v>33.6</v>
      </c>
      <c r="F53" s="15">
        <f t="shared" si="1"/>
        <v>17.884</v>
      </c>
      <c r="I53" s="46"/>
    </row>
    <row r="54" spans="1:27" ht="15" x14ac:dyDescent="0.25">
      <c r="A54" s="72" t="s">
        <v>48</v>
      </c>
      <c r="B54" s="110">
        <v>36.799999999999997</v>
      </c>
      <c r="C54" s="33">
        <v>0.75</v>
      </c>
      <c r="D54" s="17">
        <f t="shared" si="0"/>
        <v>2.0380434782608696</v>
      </c>
      <c r="E54" s="33"/>
      <c r="F54" s="19">
        <f t="shared" si="1"/>
        <v>0.75</v>
      </c>
      <c r="I54" s="46"/>
    </row>
    <row r="55" spans="1:27" ht="15" x14ac:dyDescent="0.25">
      <c r="A55" s="72" t="s">
        <v>49</v>
      </c>
      <c r="B55" s="110">
        <v>5.45</v>
      </c>
      <c r="C55" s="33">
        <v>0.29099999999999998</v>
      </c>
      <c r="D55" s="17">
        <f t="shared" si="0"/>
        <v>5.3394495412844032</v>
      </c>
      <c r="E55" s="33"/>
      <c r="F55" s="19">
        <f t="shared" si="1"/>
        <v>0.29099999999999998</v>
      </c>
      <c r="I55" s="46"/>
    </row>
    <row r="56" spans="1:27" ht="15" x14ac:dyDescent="0.25">
      <c r="A56" s="72" t="s">
        <v>50</v>
      </c>
      <c r="B56" s="110">
        <v>22.1</v>
      </c>
      <c r="C56" s="33">
        <v>8.5</v>
      </c>
      <c r="D56" s="17">
        <f t="shared" si="0"/>
        <v>38.46153846153846</v>
      </c>
      <c r="E56" s="33">
        <v>12.2</v>
      </c>
      <c r="F56" s="19">
        <f t="shared" si="1"/>
        <v>-3.6999999999999993</v>
      </c>
      <c r="I56" s="46"/>
    </row>
    <row r="57" spans="1:27" ht="15.75" customHeight="1" x14ac:dyDescent="0.25">
      <c r="A57" s="72" t="s">
        <v>51</v>
      </c>
      <c r="B57" s="110">
        <v>86.5</v>
      </c>
      <c r="C57" s="33">
        <v>19.2</v>
      </c>
      <c r="D57" s="17">
        <f t="shared" si="0"/>
        <v>22.196531791907514</v>
      </c>
      <c r="E57" s="33">
        <v>10.6</v>
      </c>
      <c r="F57" s="19">
        <f t="shared" si="1"/>
        <v>8.6</v>
      </c>
      <c r="I57" s="46"/>
    </row>
    <row r="58" spans="1:27" ht="15" hidden="1" x14ac:dyDescent="0.25">
      <c r="A58" s="72" t="s">
        <v>52</v>
      </c>
      <c r="B58" s="110">
        <v>3.1</v>
      </c>
      <c r="C58" s="33"/>
      <c r="D58" s="17">
        <f t="shared" si="0"/>
        <v>0</v>
      </c>
      <c r="E58" s="33"/>
      <c r="F58" s="19">
        <f t="shared" si="1"/>
        <v>0</v>
      </c>
      <c r="I58" s="46"/>
    </row>
    <row r="59" spans="1:27" ht="15" x14ac:dyDescent="0.25">
      <c r="A59" s="72" t="s">
        <v>53</v>
      </c>
      <c r="B59" s="110">
        <v>3.2000000000000006</v>
      </c>
      <c r="C59" s="33">
        <v>1.6</v>
      </c>
      <c r="D59" s="17">
        <f t="shared" si="0"/>
        <v>49.999999999999993</v>
      </c>
      <c r="E59" s="33">
        <v>0.62</v>
      </c>
      <c r="F59" s="19">
        <f t="shared" si="1"/>
        <v>0.98000000000000009</v>
      </c>
      <c r="I59" s="46"/>
    </row>
    <row r="60" spans="1:27" ht="15" x14ac:dyDescent="0.25">
      <c r="A60" s="72" t="s">
        <v>54</v>
      </c>
      <c r="B60" s="110">
        <v>2.1639999999999997</v>
      </c>
      <c r="C60" s="33">
        <v>0.42399999999999999</v>
      </c>
      <c r="D60" s="17">
        <f t="shared" si="0"/>
        <v>19.593345656192238</v>
      </c>
      <c r="E60" s="33"/>
      <c r="F60" s="19">
        <f t="shared" si="1"/>
        <v>0.42399999999999999</v>
      </c>
      <c r="I60" s="46"/>
    </row>
    <row r="61" spans="1:27" ht="15" x14ac:dyDescent="0.25">
      <c r="A61" s="72" t="s">
        <v>55</v>
      </c>
      <c r="B61" s="110">
        <v>18</v>
      </c>
      <c r="C61" s="33">
        <v>1.1000000000000001</v>
      </c>
      <c r="D61" s="17">
        <f t="shared" si="0"/>
        <v>6.1111111111111116</v>
      </c>
      <c r="E61" s="33">
        <v>1.51</v>
      </c>
      <c r="F61" s="19">
        <f t="shared" si="1"/>
        <v>-0.40999999999999992</v>
      </c>
      <c r="I61" s="46"/>
    </row>
    <row r="62" spans="1:27" ht="15" x14ac:dyDescent="0.25">
      <c r="A62" s="72" t="s">
        <v>56</v>
      </c>
      <c r="B62" s="110">
        <v>16.619999999999997</v>
      </c>
      <c r="C62" s="33">
        <v>8</v>
      </c>
      <c r="D62" s="17">
        <f t="shared" si="0"/>
        <v>48.13477737665464</v>
      </c>
      <c r="E62" s="33">
        <v>3.9</v>
      </c>
      <c r="F62" s="19">
        <f t="shared" si="1"/>
        <v>4.0999999999999996</v>
      </c>
      <c r="I62" s="46"/>
    </row>
    <row r="63" spans="1:27" ht="15" hidden="1" x14ac:dyDescent="0.25">
      <c r="A63" s="72" t="s">
        <v>57</v>
      </c>
      <c r="B63" s="110">
        <v>9</v>
      </c>
      <c r="C63" s="33"/>
      <c r="D63" s="17">
        <f t="shared" si="0"/>
        <v>0</v>
      </c>
      <c r="E63" s="33">
        <v>0.2</v>
      </c>
      <c r="F63" s="19">
        <f t="shared" si="1"/>
        <v>-0.2</v>
      </c>
      <c r="I63" s="46"/>
    </row>
    <row r="64" spans="1:27" ht="15" x14ac:dyDescent="0.25">
      <c r="A64" s="72" t="s">
        <v>58</v>
      </c>
      <c r="B64" s="110">
        <v>7.2</v>
      </c>
      <c r="C64" s="33">
        <v>3.964</v>
      </c>
      <c r="D64" s="17">
        <f t="shared" si="0"/>
        <v>55.055555555555557</v>
      </c>
      <c r="E64" s="33">
        <v>2.9</v>
      </c>
      <c r="F64" s="19">
        <f t="shared" si="1"/>
        <v>1.0640000000000001</v>
      </c>
      <c r="I64" s="46"/>
    </row>
    <row r="65" spans="1:9" ht="15" x14ac:dyDescent="0.25">
      <c r="A65" s="72" t="s">
        <v>59</v>
      </c>
      <c r="B65" s="110">
        <v>1</v>
      </c>
      <c r="C65" s="33">
        <v>0.7</v>
      </c>
      <c r="D65" s="17">
        <f t="shared" si="0"/>
        <v>70</v>
      </c>
      <c r="E65" s="33">
        <v>0.5</v>
      </c>
      <c r="F65" s="19">
        <f t="shared" si="1"/>
        <v>0.19999999999999996</v>
      </c>
      <c r="I65" s="46"/>
    </row>
    <row r="66" spans="1:9" ht="15" hidden="1" x14ac:dyDescent="0.25">
      <c r="A66" s="72" t="s">
        <v>60</v>
      </c>
      <c r="B66" s="110">
        <v>0</v>
      </c>
      <c r="C66" s="33"/>
      <c r="D66" s="17" t="e">
        <f t="shared" si="0"/>
        <v>#DIV/0!</v>
      </c>
      <c r="E66" s="33"/>
      <c r="F66" s="19">
        <f t="shared" si="1"/>
        <v>0</v>
      </c>
      <c r="I66" s="46"/>
    </row>
    <row r="67" spans="1:9" s="23" customFormat="1" ht="15" x14ac:dyDescent="0.25">
      <c r="A67" s="72" t="s">
        <v>61</v>
      </c>
      <c r="B67" s="18">
        <v>6.8159999999999998</v>
      </c>
      <c r="C67" s="33">
        <v>6.9550000000000001</v>
      </c>
      <c r="D67" s="17">
        <f t="shared" si="0"/>
        <v>102.0393192488263</v>
      </c>
      <c r="E67" s="33">
        <v>1.2</v>
      </c>
      <c r="F67" s="19">
        <f t="shared" si="1"/>
        <v>5.7549999999999999</v>
      </c>
      <c r="I67" s="46"/>
    </row>
    <row r="68" spans="1:9" s="23" customFormat="1" ht="15" x14ac:dyDescent="0.25">
      <c r="A68" s="71" t="s">
        <v>62</v>
      </c>
      <c r="B68" s="111">
        <v>104.755</v>
      </c>
      <c r="C68" s="30">
        <f>SUM(C69:C74)-C72-C73</f>
        <v>3.4859999999999998</v>
      </c>
      <c r="D68" s="13">
        <f t="shared" si="0"/>
        <v>3.3277647844971598</v>
      </c>
      <c r="E68" s="30">
        <v>32.299999999999997</v>
      </c>
      <c r="F68" s="19">
        <f t="shared" si="1"/>
        <v>-28.813999999999997</v>
      </c>
      <c r="I68" s="46"/>
    </row>
    <row r="69" spans="1:9" x14ac:dyDescent="0.2">
      <c r="A69" s="72" t="s">
        <v>63</v>
      </c>
      <c r="B69" s="110">
        <v>22.85</v>
      </c>
      <c r="C69" s="33">
        <v>0.57999999999999996</v>
      </c>
      <c r="D69" s="17">
        <f t="shared" ref="D69:D102" si="2">C69/B69*100</f>
        <v>2.5382932166301964</v>
      </c>
      <c r="E69" s="33">
        <v>1.5</v>
      </c>
      <c r="F69" s="19">
        <f t="shared" si="1"/>
        <v>-0.92</v>
      </c>
    </row>
    <row r="70" spans="1:9" x14ac:dyDescent="0.2">
      <c r="A70" s="72" t="s">
        <v>64</v>
      </c>
      <c r="B70" s="110">
        <v>22.954999999999998</v>
      </c>
      <c r="C70" s="33">
        <v>0.40600000000000003</v>
      </c>
      <c r="D70" s="17">
        <f t="shared" si="2"/>
        <v>1.7686778479634069</v>
      </c>
      <c r="E70" s="33">
        <v>12.15</v>
      </c>
      <c r="F70" s="19">
        <f t="shared" ref="F70:F101" si="3">C70-E70</f>
        <v>-11.744</v>
      </c>
    </row>
    <row r="71" spans="1:9" x14ac:dyDescent="0.2">
      <c r="A71" s="72" t="s">
        <v>65</v>
      </c>
      <c r="B71" s="110">
        <v>45.95</v>
      </c>
      <c r="C71" s="33">
        <v>1.2</v>
      </c>
      <c r="D71" s="17">
        <f t="shared" si="2"/>
        <v>2.6115342763873772</v>
      </c>
      <c r="E71" s="33">
        <v>15.8</v>
      </c>
      <c r="F71" s="19">
        <f t="shared" si="3"/>
        <v>-14.600000000000001</v>
      </c>
    </row>
    <row r="72" spans="1:9" hidden="1" x14ac:dyDescent="0.2">
      <c r="A72" s="72" t="s">
        <v>66</v>
      </c>
      <c r="B72" s="110">
        <v>0</v>
      </c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72" t="s">
        <v>67</v>
      </c>
      <c r="B73" s="110">
        <v>0</v>
      </c>
      <c r="C73" s="33"/>
      <c r="D73" s="17" t="e">
        <f t="shared" si="2"/>
        <v>#DIV/0!</v>
      </c>
      <c r="E73" s="33"/>
      <c r="F73" s="19">
        <f t="shared" si="3"/>
        <v>0</v>
      </c>
    </row>
    <row r="74" spans="1:9" s="23" customFormat="1" ht="15" x14ac:dyDescent="0.25">
      <c r="A74" s="72" t="s">
        <v>68</v>
      </c>
      <c r="B74" s="18">
        <v>13</v>
      </c>
      <c r="C74" s="33">
        <v>1.3</v>
      </c>
      <c r="D74" s="17">
        <f t="shared" si="2"/>
        <v>10</v>
      </c>
      <c r="E74" s="33">
        <v>2.8</v>
      </c>
      <c r="F74" s="19">
        <f t="shared" si="3"/>
        <v>-1.4999999999999998</v>
      </c>
    </row>
    <row r="75" spans="1:9" s="23" customFormat="1" ht="15" x14ac:dyDescent="0.25">
      <c r="A75" s="71" t="s">
        <v>69</v>
      </c>
      <c r="B75" s="111">
        <v>443.85050000000001</v>
      </c>
      <c r="C75" s="30">
        <f>SUM(C76:C91)-C82-C83-C85-C91</f>
        <v>24.555</v>
      </c>
      <c r="D75" s="13">
        <f t="shared" si="2"/>
        <v>5.5322681848955897</v>
      </c>
      <c r="E75" s="30">
        <v>33.5</v>
      </c>
      <c r="F75" s="19">
        <f t="shared" si="3"/>
        <v>-8.9450000000000003</v>
      </c>
    </row>
    <row r="76" spans="1:9" hidden="1" x14ac:dyDescent="0.2">
      <c r="A76" s="72" t="s">
        <v>70</v>
      </c>
      <c r="B76" s="110">
        <v>0</v>
      </c>
      <c r="C76" s="33"/>
      <c r="D76" s="17" t="e">
        <f t="shared" si="2"/>
        <v>#DIV/0!</v>
      </c>
      <c r="E76" s="33"/>
      <c r="F76" s="19">
        <f t="shared" si="3"/>
        <v>0</v>
      </c>
    </row>
    <row r="77" spans="1:9" hidden="1" x14ac:dyDescent="0.2">
      <c r="A77" s="72" t="s">
        <v>71</v>
      </c>
      <c r="B77" s="110">
        <v>0</v>
      </c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72" t="s">
        <v>72</v>
      </c>
      <c r="B78" s="110">
        <v>0</v>
      </c>
      <c r="C78" s="33"/>
      <c r="D78" s="17" t="e">
        <f t="shared" si="2"/>
        <v>#DIV/0!</v>
      </c>
      <c r="E78" s="33"/>
      <c r="F78" s="19">
        <f t="shared" si="3"/>
        <v>0</v>
      </c>
    </row>
    <row r="79" spans="1:9" x14ac:dyDescent="0.2">
      <c r="A79" s="72" t="s">
        <v>73</v>
      </c>
      <c r="B79" s="110">
        <v>1.1000000000000001</v>
      </c>
      <c r="C79" s="33">
        <v>0.05</v>
      </c>
      <c r="D79" s="17">
        <f t="shared" si="2"/>
        <v>4.5454545454545459</v>
      </c>
      <c r="E79" s="33"/>
      <c r="F79" s="19">
        <f t="shared" si="3"/>
        <v>0.05</v>
      </c>
    </row>
    <row r="80" spans="1:9" x14ac:dyDescent="0.2">
      <c r="A80" s="72" t="s">
        <v>74</v>
      </c>
      <c r="B80" s="110">
        <v>100</v>
      </c>
      <c r="C80" s="33">
        <v>3.6</v>
      </c>
      <c r="D80" s="17">
        <f t="shared" si="2"/>
        <v>3.6000000000000005</v>
      </c>
      <c r="E80" s="33">
        <v>10.8</v>
      </c>
      <c r="F80" s="19">
        <f t="shared" si="3"/>
        <v>-7.2000000000000011</v>
      </c>
    </row>
    <row r="81" spans="1:6" x14ac:dyDescent="0.2">
      <c r="A81" s="72" t="s">
        <v>75</v>
      </c>
      <c r="B81" s="110">
        <v>71</v>
      </c>
      <c r="C81" s="33">
        <v>8.83</v>
      </c>
      <c r="D81" s="17">
        <f t="shared" si="2"/>
        <v>12.436619718309858</v>
      </c>
      <c r="E81" s="33">
        <v>10.71</v>
      </c>
      <c r="F81" s="19">
        <f t="shared" si="3"/>
        <v>-1.8800000000000008</v>
      </c>
    </row>
    <row r="82" spans="1:6" hidden="1" x14ac:dyDescent="0.2">
      <c r="A82" s="72" t="s">
        <v>76</v>
      </c>
      <c r="B82" s="110">
        <v>0</v>
      </c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72" t="s">
        <v>77</v>
      </c>
      <c r="B83" s="110">
        <v>0</v>
      </c>
      <c r="C83" s="33"/>
      <c r="D83" s="17" t="e">
        <f t="shared" si="2"/>
        <v>#DIV/0!</v>
      </c>
      <c r="E83" s="33"/>
      <c r="F83" s="19">
        <f t="shared" si="3"/>
        <v>0</v>
      </c>
    </row>
    <row r="84" spans="1:6" x14ac:dyDescent="0.2">
      <c r="A84" s="72" t="s">
        <v>78</v>
      </c>
      <c r="B84" s="110">
        <v>15</v>
      </c>
      <c r="C84" s="33">
        <v>0.47499999999999998</v>
      </c>
      <c r="D84" s="17">
        <f t="shared" si="2"/>
        <v>3.1666666666666661</v>
      </c>
      <c r="E84" s="33">
        <v>6.6</v>
      </c>
      <c r="F84" s="19">
        <f t="shared" si="3"/>
        <v>-6.125</v>
      </c>
    </row>
    <row r="85" spans="1:6" hidden="1" x14ac:dyDescent="0.2">
      <c r="A85" s="72" t="s">
        <v>79</v>
      </c>
      <c r="B85" s="110">
        <v>0</v>
      </c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72" t="s">
        <v>80</v>
      </c>
      <c r="B86" s="110">
        <v>60.351999999999997</v>
      </c>
      <c r="C86" s="33">
        <v>5.5</v>
      </c>
      <c r="D86" s="17">
        <f t="shared" si="2"/>
        <v>9.1132025450689298</v>
      </c>
      <c r="E86" s="33"/>
      <c r="F86" s="19">
        <f t="shared" si="3"/>
        <v>5.5</v>
      </c>
    </row>
    <row r="87" spans="1:6" hidden="1" x14ac:dyDescent="0.2">
      <c r="A87" s="72" t="s">
        <v>81</v>
      </c>
      <c r="B87" s="110">
        <v>58.448500000000003</v>
      </c>
      <c r="C87" s="33"/>
      <c r="D87" s="17">
        <f t="shared" si="2"/>
        <v>0</v>
      </c>
      <c r="E87" s="33">
        <v>2.5</v>
      </c>
      <c r="F87" s="19">
        <f t="shared" si="3"/>
        <v>-2.5</v>
      </c>
    </row>
    <row r="88" spans="1:6" hidden="1" x14ac:dyDescent="0.2">
      <c r="A88" s="72" t="s">
        <v>82</v>
      </c>
      <c r="B88" s="110">
        <v>102</v>
      </c>
      <c r="C88" s="33"/>
      <c r="D88" s="17">
        <f t="shared" si="2"/>
        <v>0</v>
      </c>
      <c r="E88" s="33">
        <v>2.9</v>
      </c>
      <c r="F88" s="19">
        <f t="shared" si="3"/>
        <v>-2.9</v>
      </c>
    </row>
    <row r="89" spans="1:6" hidden="1" x14ac:dyDescent="0.2">
      <c r="A89" s="72" t="s">
        <v>83</v>
      </c>
      <c r="B89" s="110">
        <v>12.15</v>
      </c>
      <c r="C89" s="33"/>
      <c r="D89" s="17">
        <f t="shared" si="2"/>
        <v>0</v>
      </c>
      <c r="E89" s="33"/>
      <c r="F89" s="19">
        <f t="shared" si="3"/>
        <v>0</v>
      </c>
    </row>
    <row r="90" spans="1:6" x14ac:dyDescent="0.2">
      <c r="A90" s="72" t="s">
        <v>120</v>
      </c>
      <c r="B90" s="110">
        <v>23.8</v>
      </c>
      <c r="C90" s="33">
        <v>6.1</v>
      </c>
      <c r="D90" s="17">
        <f t="shared" si="2"/>
        <v>25.630252100840334</v>
      </c>
      <c r="E90" s="33"/>
      <c r="F90" s="19">
        <f t="shared" si="3"/>
        <v>6.1</v>
      </c>
    </row>
    <row r="91" spans="1:6" s="23" customFormat="1" ht="15" hidden="1" x14ac:dyDescent="0.25">
      <c r="A91" s="72" t="s">
        <v>85</v>
      </c>
      <c r="B91" s="14">
        <v>0</v>
      </c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hidden="1" x14ac:dyDescent="0.25">
      <c r="A92" s="71" t="s">
        <v>86</v>
      </c>
      <c r="B92" s="111">
        <v>0.5</v>
      </c>
      <c r="C92" s="30">
        <f>SUM(C93:C102)-C98</f>
        <v>0</v>
      </c>
      <c r="D92" s="17">
        <f t="shared" si="2"/>
        <v>0</v>
      </c>
      <c r="E92" s="35"/>
      <c r="F92" s="19">
        <f t="shared" si="3"/>
        <v>0</v>
      </c>
    </row>
    <row r="93" spans="1:6" hidden="1" x14ac:dyDescent="0.2">
      <c r="A93" s="72" t="s">
        <v>87</v>
      </c>
      <c r="B93" s="110">
        <v>0</v>
      </c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72" t="s">
        <v>88</v>
      </c>
      <c r="B94" s="110">
        <v>0</v>
      </c>
      <c r="C94" s="33"/>
      <c r="D94" s="17" t="e">
        <f t="shared" si="2"/>
        <v>#DIV/0!</v>
      </c>
      <c r="E94" s="66"/>
      <c r="F94" s="19">
        <f t="shared" si="3"/>
        <v>0</v>
      </c>
    </row>
    <row r="95" spans="1:6" hidden="1" x14ac:dyDescent="0.2">
      <c r="A95" s="72" t="s">
        <v>89</v>
      </c>
      <c r="B95" s="110">
        <v>0</v>
      </c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74" t="s">
        <v>90</v>
      </c>
      <c r="B96" s="113">
        <v>0.5</v>
      </c>
      <c r="C96" s="43"/>
      <c r="D96" s="25">
        <f t="shared" si="2"/>
        <v>0</v>
      </c>
      <c r="E96" s="43"/>
      <c r="F96" s="26">
        <f t="shared" si="3"/>
        <v>0</v>
      </c>
    </row>
    <row r="97" spans="1:6" hidden="1" x14ac:dyDescent="0.2">
      <c r="A97" s="54" t="s">
        <v>91</v>
      </c>
      <c r="B97" s="100">
        <v>0</v>
      </c>
      <c r="C97" s="67"/>
      <c r="D97" s="68" t="e">
        <f t="shared" si="2"/>
        <v>#DIV/0!</v>
      </c>
      <c r="E97" s="67"/>
      <c r="F97" s="69">
        <f t="shared" si="3"/>
        <v>0</v>
      </c>
    </row>
    <row r="98" spans="1:6" hidden="1" x14ac:dyDescent="0.2">
      <c r="A98" s="50" t="s">
        <v>92</v>
      </c>
      <c r="B98" s="91">
        <v>0</v>
      </c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93</v>
      </c>
      <c r="B99" s="91">
        <v>0</v>
      </c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94</v>
      </c>
      <c r="B100" s="91">
        <v>0</v>
      </c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95</v>
      </c>
      <c r="B101" s="91">
        <v>0</v>
      </c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96" t="s">
        <v>96</v>
      </c>
      <c r="B102" s="94"/>
      <c r="C102" s="94"/>
      <c r="D102" s="95" t="e">
        <f t="shared" si="2"/>
        <v>#DIV/0!</v>
      </c>
      <c r="E102" s="95"/>
      <c r="F102" s="97"/>
    </row>
    <row r="103" spans="1:6" s="20" customFormat="1" x14ac:dyDescent="0.2">
      <c r="B103" s="98"/>
      <c r="C103" s="98"/>
      <c r="D103" s="98"/>
      <c r="E103" s="99"/>
      <c r="F103" s="98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64"/>
    </row>
    <row r="475" spans="1:1" x14ac:dyDescent="0.2">
      <c r="A475" s="64"/>
    </row>
    <row r="476" spans="1:1" x14ac:dyDescent="0.2">
      <c r="A476" s="64"/>
    </row>
    <row r="477" spans="1:1" x14ac:dyDescent="0.2">
      <c r="A477" s="64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27559055118110237" right="0" top="0.59055118110236227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showZeros="0" zoomScaleNormal="100" workbookViewId="0">
      <pane xSplit="1" ySplit="9" topLeftCell="B11" activePane="bottomRight" state="frozen"/>
      <selection pane="topRight" activeCell="B1" sqref="B1"/>
      <selection pane="bottomLeft" activeCell="A10" sqref="A10"/>
      <selection pane="bottomRight" activeCell="O38" sqref="O38"/>
    </sheetView>
  </sheetViews>
  <sheetFormatPr defaultRowHeight="14.25" x14ac:dyDescent="0.2"/>
  <cols>
    <col min="1" max="1" width="27.85546875" style="22" customWidth="1"/>
    <col min="2" max="2" width="14.140625" style="22" customWidth="1"/>
    <col min="3" max="3" width="9.42578125" style="22" customWidth="1"/>
    <col min="4" max="4" width="10.42578125" style="22" customWidth="1"/>
    <col min="5" max="5" width="9.5703125" style="22" customWidth="1"/>
    <col min="6" max="6" width="10.85546875" style="22" customWidth="1"/>
    <col min="7" max="7" width="13.42578125" style="22" customWidth="1"/>
    <col min="8" max="9" width="10" style="22" customWidth="1"/>
    <col min="10" max="10" width="9.140625" style="22"/>
    <col min="11" max="11" width="10.5703125" style="22" customWidth="1"/>
    <col min="12" max="256" width="9.140625" style="22"/>
    <col min="257" max="257" width="30.7109375" style="22" customWidth="1"/>
    <col min="258" max="258" width="14.140625" style="22" customWidth="1"/>
    <col min="259" max="259" width="9.42578125" style="22" customWidth="1"/>
    <col min="260" max="260" width="10.42578125" style="22" customWidth="1"/>
    <col min="261" max="261" width="9.5703125" style="22" customWidth="1"/>
    <col min="262" max="262" width="10.85546875" style="22" customWidth="1"/>
    <col min="263" max="263" width="13.42578125" style="22" customWidth="1"/>
    <col min="264" max="265" width="10" style="22" customWidth="1"/>
    <col min="266" max="266" width="9.140625" style="22"/>
    <col min="267" max="267" width="10.5703125" style="22" customWidth="1"/>
    <col min="268" max="512" width="9.140625" style="22"/>
    <col min="513" max="513" width="30.7109375" style="22" customWidth="1"/>
    <col min="514" max="514" width="14.140625" style="22" customWidth="1"/>
    <col min="515" max="515" width="9.42578125" style="22" customWidth="1"/>
    <col min="516" max="516" width="10.42578125" style="22" customWidth="1"/>
    <col min="517" max="517" width="9.5703125" style="22" customWidth="1"/>
    <col min="518" max="518" width="10.85546875" style="22" customWidth="1"/>
    <col min="519" max="519" width="13.42578125" style="22" customWidth="1"/>
    <col min="520" max="521" width="10" style="22" customWidth="1"/>
    <col min="522" max="522" width="9.140625" style="22"/>
    <col min="523" max="523" width="10.5703125" style="22" customWidth="1"/>
    <col min="524" max="768" width="9.140625" style="22"/>
    <col min="769" max="769" width="30.7109375" style="22" customWidth="1"/>
    <col min="770" max="770" width="14.140625" style="22" customWidth="1"/>
    <col min="771" max="771" width="9.42578125" style="22" customWidth="1"/>
    <col min="772" max="772" width="10.42578125" style="22" customWidth="1"/>
    <col min="773" max="773" width="9.5703125" style="22" customWidth="1"/>
    <col min="774" max="774" width="10.85546875" style="22" customWidth="1"/>
    <col min="775" max="775" width="13.42578125" style="22" customWidth="1"/>
    <col min="776" max="777" width="10" style="22" customWidth="1"/>
    <col min="778" max="778" width="9.140625" style="22"/>
    <col min="779" max="779" width="10.5703125" style="22" customWidth="1"/>
    <col min="780" max="1024" width="9.140625" style="22"/>
    <col min="1025" max="1025" width="30.7109375" style="22" customWidth="1"/>
    <col min="1026" max="1026" width="14.140625" style="22" customWidth="1"/>
    <col min="1027" max="1027" width="9.42578125" style="22" customWidth="1"/>
    <col min="1028" max="1028" width="10.42578125" style="22" customWidth="1"/>
    <col min="1029" max="1029" width="9.5703125" style="22" customWidth="1"/>
    <col min="1030" max="1030" width="10.85546875" style="22" customWidth="1"/>
    <col min="1031" max="1031" width="13.42578125" style="22" customWidth="1"/>
    <col min="1032" max="1033" width="10" style="22" customWidth="1"/>
    <col min="1034" max="1034" width="9.140625" style="22"/>
    <col min="1035" max="1035" width="10.5703125" style="22" customWidth="1"/>
    <col min="1036" max="1280" width="9.140625" style="22"/>
    <col min="1281" max="1281" width="30.7109375" style="22" customWidth="1"/>
    <col min="1282" max="1282" width="14.140625" style="22" customWidth="1"/>
    <col min="1283" max="1283" width="9.42578125" style="22" customWidth="1"/>
    <col min="1284" max="1284" width="10.42578125" style="22" customWidth="1"/>
    <col min="1285" max="1285" width="9.5703125" style="22" customWidth="1"/>
    <col min="1286" max="1286" width="10.85546875" style="22" customWidth="1"/>
    <col min="1287" max="1287" width="13.42578125" style="22" customWidth="1"/>
    <col min="1288" max="1289" width="10" style="22" customWidth="1"/>
    <col min="1290" max="1290" width="9.140625" style="22"/>
    <col min="1291" max="1291" width="10.5703125" style="22" customWidth="1"/>
    <col min="1292" max="1536" width="9.140625" style="22"/>
    <col min="1537" max="1537" width="30.7109375" style="22" customWidth="1"/>
    <col min="1538" max="1538" width="14.140625" style="22" customWidth="1"/>
    <col min="1539" max="1539" width="9.42578125" style="22" customWidth="1"/>
    <col min="1540" max="1540" width="10.42578125" style="22" customWidth="1"/>
    <col min="1541" max="1541" width="9.5703125" style="22" customWidth="1"/>
    <col min="1542" max="1542" width="10.85546875" style="22" customWidth="1"/>
    <col min="1543" max="1543" width="13.42578125" style="22" customWidth="1"/>
    <col min="1544" max="1545" width="10" style="22" customWidth="1"/>
    <col min="1546" max="1546" width="9.140625" style="22"/>
    <col min="1547" max="1547" width="10.5703125" style="22" customWidth="1"/>
    <col min="1548" max="1792" width="9.140625" style="22"/>
    <col min="1793" max="1793" width="30.7109375" style="22" customWidth="1"/>
    <col min="1794" max="1794" width="14.140625" style="22" customWidth="1"/>
    <col min="1795" max="1795" width="9.42578125" style="22" customWidth="1"/>
    <col min="1796" max="1796" width="10.42578125" style="22" customWidth="1"/>
    <col min="1797" max="1797" width="9.5703125" style="22" customWidth="1"/>
    <col min="1798" max="1798" width="10.85546875" style="22" customWidth="1"/>
    <col min="1799" max="1799" width="13.42578125" style="22" customWidth="1"/>
    <col min="1800" max="1801" width="10" style="22" customWidth="1"/>
    <col min="1802" max="1802" width="9.140625" style="22"/>
    <col min="1803" max="1803" width="10.5703125" style="22" customWidth="1"/>
    <col min="1804" max="2048" width="9.140625" style="22"/>
    <col min="2049" max="2049" width="30.7109375" style="22" customWidth="1"/>
    <col min="2050" max="2050" width="14.140625" style="22" customWidth="1"/>
    <col min="2051" max="2051" width="9.42578125" style="22" customWidth="1"/>
    <col min="2052" max="2052" width="10.42578125" style="22" customWidth="1"/>
    <col min="2053" max="2053" width="9.5703125" style="22" customWidth="1"/>
    <col min="2054" max="2054" width="10.85546875" style="22" customWidth="1"/>
    <col min="2055" max="2055" width="13.42578125" style="22" customWidth="1"/>
    <col min="2056" max="2057" width="10" style="22" customWidth="1"/>
    <col min="2058" max="2058" width="9.140625" style="22"/>
    <col min="2059" max="2059" width="10.5703125" style="22" customWidth="1"/>
    <col min="2060" max="2304" width="9.140625" style="22"/>
    <col min="2305" max="2305" width="30.7109375" style="22" customWidth="1"/>
    <col min="2306" max="2306" width="14.140625" style="22" customWidth="1"/>
    <col min="2307" max="2307" width="9.42578125" style="22" customWidth="1"/>
    <col min="2308" max="2308" width="10.42578125" style="22" customWidth="1"/>
    <col min="2309" max="2309" width="9.5703125" style="22" customWidth="1"/>
    <col min="2310" max="2310" width="10.85546875" style="22" customWidth="1"/>
    <col min="2311" max="2311" width="13.42578125" style="22" customWidth="1"/>
    <col min="2312" max="2313" width="10" style="22" customWidth="1"/>
    <col min="2314" max="2314" width="9.140625" style="22"/>
    <col min="2315" max="2315" width="10.5703125" style="22" customWidth="1"/>
    <col min="2316" max="2560" width="9.140625" style="22"/>
    <col min="2561" max="2561" width="30.7109375" style="22" customWidth="1"/>
    <col min="2562" max="2562" width="14.140625" style="22" customWidth="1"/>
    <col min="2563" max="2563" width="9.42578125" style="22" customWidth="1"/>
    <col min="2564" max="2564" width="10.42578125" style="22" customWidth="1"/>
    <col min="2565" max="2565" width="9.5703125" style="22" customWidth="1"/>
    <col min="2566" max="2566" width="10.85546875" style="22" customWidth="1"/>
    <col min="2567" max="2567" width="13.42578125" style="22" customWidth="1"/>
    <col min="2568" max="2569" width="10" style="22" customWidth="1"/>
    <col min="2570" max="2570" width="9.140625" style="22"/>
    <col min="2571" max="2571" width="10.5703125" style="22" customWidth="1"/>
    <col min="2572" max="2816" width="9.140625" style="22"/>
    <col min="2817" max="2817" width="30.7109375" style="22" customWidth="1"/>
    <col min="2818" max="2818" width="14.140625" style="22" customWidth="1"/>
    <col min="2819" max="2819" width="9.42578125" style="22" customWidth="1"/>
    <col min="2820" max="2820" width="10.42578125" style="22" customWidth="1"/>
    <col min="2821" max="2821" width="9.5703125" style="22" customWidth="1"/>
    <col min="2822" max="2822" width="10.85546875" style="22" customWidth="1"/>
    <col min="2823" max="2823" width="13.42578125" style="22" customWidth="1"/>
    <col min="2824" max="2825" width="10" style="22" customWidth="1"/>
    <col min="2826" max="2826" width="9.140625" style="22"/>
    <col min="2827" max="2827" width="10.5703125" style="22" customWidth="1"/>
    <col min="2828" max="3072" width="9.140625" style="22"/>
    <col min="3073" max="3073" width="30.7109375" style="22" customWidth="1"/>
    <col min="3074" max="3074" width="14.140625" style="22" customWidth="1"/>
    <col min="3075" max="3075" width="9.42578125" style="22" customWidth="1"/>
    <col min="3076" max="3076" width="10.42578125" style="22" customWidth="1"/>
    <col min="3077" max="3077" width="9.5703125" style="22" customWidth="1"/>
    <col min="3078" max="3078" width="10.85546875" style="22" customWidth="1"/>
    <col min="3079" max="3079" width="13.42578125" style="22" customWidth="1"/>
    <col min="3080" max="3081" width="10" style="22" customWidth="1"/>
    <col min="3082" max="3082" width="9.140625" style="22"/>
    <col min="3083" max="3083" width="10.5703125" style="22" customWidth="1"/>
    <col min="3084" max="3328" width="9.140625" style="22"/>
    <col min="3329" max="3329" width="30.7109375" style="22" customWidth="1"/>
    <col min="3330" max="3330" width="14.140625" style="22" customWidth="1"/>
    <col min="3331" max="3331" width="9.42578125" style="22" customWidth="1"/>
    <col min="3332" max="3332" width="10.42578125" style="22" customWidth="1"/>
    <col min="3333" max="3333" width="9.5703125" style="22" customWidth="1"/>
    <col min="3334" max="3334" width="10.85546875" style="22" customWidth="1"/>
    <col min="3335" max="3335" width="13.42578125" style="22" customWidth="1"/>
    <col min="3336" max="3337" width="10" style="22" customWidth="1"/>
    <col min="3338" max="3338" width="9.140625" style="22"/>
    <col min="3339" max="3339" width="10.5703125" style="22" customWidth="1"/>
    <col min="3340" max="3584" width="9.140625" style="22"/>
    <col min="3585" max="3585" width="30.7109375" style="22" customWidth="1"/>
    <col min="3586" max="3586" width="14.140625" style="22" customWidth="1"/>
    <col min="3587" max="3587" width="9.42578125" style="22" customWidth="1"/>
    <col min="3588" max="3588" width="10.42578125" style="22" customWidth="1"/>
    <col min="3589" max="3589" width="9.5703125" style="22" customWidth="1"/>
    <col min="3590" max="3590" width="10.85546875" style="22" customWidth="1"/>
    <col min="3591" max="3591" width="13.42578125" style="22" customWidth="1"/>
    <col min="3592" max="3593" width="10" style="22" customWidth="1"/>
    <col min="3594" max="3594" width="9.140625" style="22"/>
    <col min="3595" max="3595" width="10.5703125" style="22" customWidth="1"/>
    <col min="3596" max="3840" width="9.140625" style="22"/>
    <col min="3841" max="3841" width="30.7109375" style="22" customWidth="1"/>
    <col min="3842" max="3842" width="14.140625" style="22" customWidth="1"/>
    <col min="3843" max="3843" width="9.42578125" style="22" customWidth="1"/>
    <col min="3844" max="3844" width="10.42578125" style="22" customWidth="1"/>
    <col min="3845" max="3845" width="9.5703125" style="22" customWidth="1"/>
    <col min="3846" max="3846" width="10.85546875" style="22" customWidth="1"/>
    <col min="3847" max="3847" width="13.42578125" style="22" customWidth="1"/>
    <col min="3848" max="3849" width="10" style="22" customWidth="1"/>
    <col min="3850" max="3850" width="9.140625" style="22"/>
    <col min="3851" max="3851" width="10.5703125" style="22" customWidth="1"/>
    <col min="3852" max="4096" width="9.140625" style="22"/>
    <col min="4097" max="4097" width="30.7109375" style="22" customWidth="1"/>
    <col min="4098" max="4098" width="14.140625" style="22" customWidth="1"/>
    <col min="4099" max="4099" width="9.42578125" style="22" customWidth="1"/>
    <col min="4100" max="4100" width="10.42578125" style="22" customWidth="1"/>
    <col min="4101" max="4101" width="9.5703125" style="22" customWidth="1"/>
    <col min="4102" max="4102" width="10.85546875" style="22" customWidth="1"/>
    <col min="4103" max="4103" width="13.42578125" style="22" customWidth="1"/>
    <col min="4104" max="4105" width="10" style="22" customWidth="1"/>
    <col min="4106" max="4106" width="9.140625" style="22"/>
    <col min="4107" max="4107" width="10.5703125" style="22" customWidth="1"/>
    <col min="4108" max="4352" width="9.140625" style="22"/>
    <col min="4353" max="4353" width="30.7109375" style="22" customWidth="1"/>
    <col min="4354" max="4354" width="14.140625" style="22" customWidth="1"/>
    <col min="4355" max="4355" width="9.42578125" style="22" customWidth="1"/>
    <col min="4356" max="4356" width="10.42578125" style="22" customWidth="1"/>
    <col min="4357" max="4357" width="9.5703125" style="22" customWidth="1"/>
    <col min="4358" max="4358" width="10.85546875" style="22" customWidth="1"/>
    <col min="4359" max="4359" width="13.42578125" style="22" customWidth="1"/>
    <col min="4360" max="4361" width="10" style="22" customWidth="1"/>
    <col min="4362" max="4362" width="9.140625" style="22"/>
    <col min="4363" max="4363" width="10.5703125" style="22" customWidth="1"/>
    <col min="4364" max="4608" width="9.140625" style="22"/>
    <col min="4609" max="4609" width="30.7109375" style="22" customWidth="1"/>
    <col min="4610" max="4610" width="14.140625" style="22" customWidth="1"/>
    <col min="4611" max="4611" width="9.42578125" style="22" customWidth="1"/>
    <col min="4612" max="4612" width="10.42578125" style="22" customWidth="1"/>
    <col min="4613" max="4613" width="9.5703125" style="22" customWidth="1"/>
    <col min="4614" max="4614" width="10.85546875" style="22" customWidth="1"/>
    <col min="4615" max="4615" width="13.42578125" style="22" customWidth="1"/>
    <col min="4616" max="4617" width="10" style="22" customWidth="1"/>
    <col min="4618" max="4618" width="9.140625" style="22"/>
    <col min="4619" max="4619" width="10.5703125" style="22" customWidth="1"/>
    <col min="4620" max="4864" width="9.140625" style="22"/>
    <col min="4865" max="4865" width="30.7109375" style="22" customWidth="1"/>
    <col min="4866" max="4866" width="14.140625" style="22" customWidth="1"/>
    <col min="4867" max="4867" width="9.42578125" style="22" customWidth="1"/>
    <col min="4868" max="4868" width="10.42578125" style="22" customWidth="1"/>
    <col min="4869" max="4869" width="9.5703125" style="22" customWidth="1"/>
    <col min="4870" max="4870" width="10.85546875" style="22" customWidth="1"/>
    <col min="4871" max="4871" width="13.42578125" style="22" customWidth="1"/>
    <col min="4872" max="4873" width="10" style="22" customWidth="1"/>
    <col min="4874" max="4874" width="9.140625" style="22"/>
    <col min="4875" max="4875" width="10.5703125" style="22" customWidth="1"/>
    <col min="4876" max="5120" width="9.140625" style="22"/>
    <col min="5121" max="5121" width="30.7109375" style="22" customWidth="1"/>
    <col min="5122" max="5122" width="14.140625" style="22" customWidth="1"/>
    <col min="5123" max="5123" width="9.42578125" style="22" customWidth="1"/>
    <col min="5124" max="5124" width="10.42578125" style="22" customWidth="1"/>
    <col min="5125" max="5125" width="9.5703125" style="22" customWidth="1"/>
    <col min="5126" max="5126" width="10.85546875" style="22" customWidth="1"/>
    <col min="5127" max="5127" width="13.42578125" style="22" customWidth="1"/>
    <col min="5128" max="5129" width="10" style="22" customWidth="1"/>
    <col min="5130" max="5130" width="9.140625" style="22"/>
    <col min="5131" max="5131" width="10.5703125" style="22" customWidth="1"/>
    <col min="5132" max="5376" width="9.140625" style="22"/>
    <col min="5377" max="5377" width="30.7109375" style="22" customWidth="1"/>
    <col min="5378" max="5378" width="14.140625" style="22" customWidth="1"/>
    <col min="5379" max="5379" width="9.42578125" style="22" customWidth="1"/>
    <col min="5380" max="5380" width="10.42578125" style="22" customWidth="1"/>
    <col min="5381" max="5381" width="9.5703125" style="22" customWidth="1"/>
    <col min="5382" max="5382" width="10.85546875" style="22" customWidth="1"/>
    <col min="5383" max="5383" width="13.42578125" style="22" customWidth="1"/>
    <col min="5384" max="5385" width="10" style="22" customWidth="1"/>
    <col min="5386" max="5386" width="9.140625" style="22"/>
    <col min="5387" max="5387" width="10.5703125" style="22" customWidth="1"/>
    <col min="5388" max="5632" width="9.140625" style="22"/>
    <col min="5633" max="5633" width="30.7109375" style="22" customWidth="1"/>
    <col min="5634" max="5634" width="14.140625" style="22" customWidth="1"/>
    <col min="5635" max="5635" width="9.42578125" style="22" customWidth="1"/>
    <col min="5636" max="5636" width="10.42578125" style="22" customWidth="1"/>
    <col min="5637" max="5637" width="9.5703125" style="22" customWidth="1"/>
    <col min="5638" max="5638" width="10.85546875" style="22" customWidth="1"/>
    <col min="5639" max="5639" width="13.42578125" style="22" customWidth="1"/>
    <col min="5640" max="5641" width="10" style="22" customWidth="1"/>
    <col min="5642" max="5642" width="9.140625" style="22"/>
    <col min="5643" max="5643" width="10.5703125" style="22" customWidth="1"/>
    <col min="5644" max="5888" width="9.140625" style="22"/>
    <col min="5889" max="5889" width="30.7109375" style="22" customWidth="1"/>
    <col min="5890" max="5890" width="14.140625" style="22" customWidth="1"/>
    <col min="5891" max="5891" width="9.42578125" style="22" customWidth="1"/>
    <col min="5892" max="5892" width="10.42578125" style="22" customWidth="1"/>
    <col min="5893" max="5893" width="9.5703125" style="22" customWidth="1"/>
    <col min="5894" max="5894" width="10.85546875" style="22" customWidth="1"/>
    <col min="5895" max="5895" width="13.42578125" style="22" customWidth="1"/>
    <col min="5896" max="5897" width="10" style="22" customWidth="1"/>
    <col min="5898" max="5898" width="9.140625" style="22"/>
    <col min="5899" max="5899" width="10.5703125" style="22" customWidth="1"/>
    <col min="5900" max="6144" width="9.140625" style="22"/>
    <col min="6145" max="6145" width="30.7109375" style="22" customWidth="1"/>
    <col min="6146" max="6146" width="14.140625" style="22" customWidth="1"/>
    <col min="6147" max="6147" width="9.42578125" style="22" customWidth="1"/>
    <col min="6148" max="6148" width="10.42578125" style="22" customWidth="1"/>
    <col min="6149" max="6149" width="9.5703125" style="22" customWidth="1"/>
    <col min="6150" max="6150" width="10.85546875" style="22" customWidth="1"/>
    <col min="6151" max="6151" width="13.42578125" style="22" customWidth="1"/>
    <col min="6152" max="6153" width="10" style="22" customWidth="1"/>
    <col min="6154" max="6154" width="9.140625" style="22"/>
    <col min="6155" max="6155" width="10.5703125" style="22" customWidth="1"/>
    <col min="6156" max="6400" width="9.140625" style="22"/>
    <col min="6401" max="6401" width="30.7109375" style="22" customWidth="1"/>
    <col min="6402" max="6402" width="14.140625" style="22" customWidth="1"/>
    <col min="6403" max="6403" width="9.42578125" style="22" customWidth="1"/>
    <col min="6404" max="6404" width="10.42578125" style="22" customWidth="1"/>
    <col min="6405" max="6405" width="9.5703125" style="22" customWidth="1"/>
    <col min="6406" max="6406" width="10.85546875" style="22" customWidth="1"/>
    <col min="6407" max="6407" width="13.42578125" style="22" customWidth="1"/>
    <col min="6408" max="6409" width="10" style="22" customWidth="1"/>
    <col min="6410" max="6410" width="9.140625" style="22"/>
    <col min="6411" max="6411" width="10.5703125" style="22" customWidth="1"/>
    <col min="6412" max="6656" width="9.140625" style="22"/>
    <col min="6657" max="6657" width="30.7109375" style="22" customWidth="1"/>
    <col min="6658" max="6658" width="14.140625" style="22" customWidth="1"/>
    <col min="6659" max="6659" width="9.42578125" style="22" customWidth="1"/>
    <col min="6660" max="6660" width="10.42578125" style="22" customWidth="1"/>
    <col min="6661" max="6661" width="9.5703125" style="22" customWidth="1"/>
    <col min="6662" max="6662" width="10.85546875" style="22" customWidth="1"/>
    <col min="6663" max="6663" width="13.42578125" style="22" customWidth="1"/>
    <col min="6664" max="6665" width="10" style="22" customWidth="1"/>
    <col min="6666" max="6666" width="9.140625" style="22"/>
    <col min="6667" max="6667" width="10.5703125" style="22" customWidth="1"/>
    <col min="6668" max="6912" width="9.140625" style="22"/>
    <col min="6913" max="6913" width="30.7109375" style="22" customWidth="1"/>
    <col min="6914" max="6914" width="14.140625" style="22" customWidth="1"/>
    <col min="6915" max="6915" width="9.42578125" style="22" customWidth="1"/>
    <col min="6916" max="6916" width="10.42578125" style="22" customWidth="1"/>
    <col min="6917" max="6917" width="9.5703125" style="22" customWidth="1"/>
    <col min="6918" max="6918" width="10.85546875" style="22" customWidth="1"/>
    <col min="6919" max="6919" width="13.42578125" style="22" customWidth="1"/>
    <col min="6920" max="6921" width="10" style="22" customWidth="1"/>
    <col min="6922" max="6922" width="9.140625" style="22"/>
    <col min="6923" max="6923" width="10.5703125" style="22" customWidth="1"/>
    <col min="6924" max="7168" width="9.140625" style="22"/>
    <col min="7169" max="7169" width="30.7109375" style="22" customWidth="1"/>
    <col min="7170" max="7170" width="14.140625" style="22" customWidth="1"/>
    <col min="7171" max="7171" width="9.42578125" style="22" customWidth="1"/>
    <col min="7172" max="7172" width="10.42578125" style="22" customWidth="1"/>
    <col min="7173" max="7173" width="9.5703125" style="22" customWidth="1"/>
    <col min="7174" max="7174" width="10.85546875" style="22" customWidth="1"/>
    <col min="7175" max="7175" width="13.42578125" style="22" customWidth="1"/>
    <col min="7176" max="7177" width="10" style="22" customWidth="1"/>
    <col min="7178" max="7178" width="9.140625" style="22"/>
    <col min="7179" max="7179" width="10.5703125" style="22" customWidth="1"/>
    <col min="7180" max="7424" width="9.140625" style="22"/>
    <col min="7425" max="7425" width="30.7109375" style="22" customWidth="1"/>
    <col min="7426" max="7426" width="14.140625" style="22" customWidth="1"/>
    <col min="7427" max="7427" width="9.42578125" style="22" customWidth="1"/>
    <col min="7428" max="7428" width="10.42578125" style="22" customWidth="1"/>
    <col min="7429" max="7429" width="9.5703125" style="22" customWidth="1"/>
    <col min="7430" max="7430" width="10.85546875" style="22" customWidth="1"/>
    <col min="7431" max="7431" width="13.42578125" style="22" customWidth="1"/>
    <col min="7432" max="7433" width="10" style="22" customWidth="1"/>
    <col min="7434" max="7434" width="9.140625" style="22"/>
    <col min="7435" max="7435" width="10.5703125" style="22" customWidth="1"/>
    <col min="7436" max="7680" width="9.140625" style="22"/>
    <col min="7681" max="7681" width="30.7109375" style="22" customWidth="1"/>
    <col min="7682" max="7682" width="14.140625" style="22" customWidth="1"/>
    <col min="7683" max="7683" width="9.42578125" style="22" customWidth="1"/>
    <col min="7684" max="7684" width="10.42578125" style="22" customWidth="1"/>
    <col min="7685" max="7685" width="9.5703125" style="22" customWidth="1"/>
    <col min="7686" max="7686" width="10.85546875" style="22" customWidth="1"/>
    <col min="7687" max="7687" width="13.42578125" style="22" customWidth="1"/>
    <col min="7688" max="7689" width="10" style="22" customWidth="1"/>
    <col min="7690" max="7690" width="9.140625" style="22"/>
    <col min="7691" max="7691" width="10.5703125" style="22" customWidth="1"/>
    <col min="7692" max="7936" width="9.140625" style="22"/>
    <col min="7937" max="7937" width="30.7109375" style="22" customWidth="1"/>
    <col min="7938" max="7938" width="14.140625" style="22" customWidth="1"/>
    <col min="7939" max="7939" width="9.42578125" style="22" customWidth="1"/>
    <col min="7940" max="7940" width="10.42578125" style="22" customWidth="1"/>
    <col min="7941" max="7941" width="9.5703125" style="22" customWidth="1"/>
    <col min="7942" max="7942" width="10.85546875" style="22" customWidth="1"/>
    <col min="7943" max="7943" width="13.42578125" style="22" customWidth="1"/>
    <col min="7944" max="7945" width="10" style="22" customWidth="1"/>
    <col min="7946" max="7946" width="9.140625" style="22"/>
    <col min="7947" max="7947" width="10.5703125" style="22" customWidth="1"/>
    <col min="7948" max="8192" width="9.140625" style="22"/>
    <col min="8193" max="8193" width="30.7109375" style="22" customWidth="1"/>
    <col min="8194" max="8194" width="14.140625" style="22" customWidth="1"/>
    <col min="8195" max="8195" width="9.42578125" style="22" customWidth="1"/>
    <col min="8196" max="8196" width="10.42578125" style="22" customWidth="1"/>
    <col min="8197" max="8197" width="9.5703125" style="22" customWidth="1"/>
    <col min="8198" max="8198" width="10.85546875" style="22" customWidth="1"/>
    <col min="8199" max="8199" width="13.42578125" style="22" customWidth="1"/>
    <col min="8200" max="8201" width="10" style="22" customWidth="1"/>
    <col min="8202" max="8202" width="9.140625" style="22"/>
    <col min="8203" max="8203" width="10.5703125" style="22" customWidth="1"/>
    <col min="8204" max="8448" width="9.140625" style="22"/>
    <col min="8449" max="8449" width="30.7109375" style="22" customWidth="1"/>
    <col min="8450" max="8450" width="14.140625" style="22" customWidth="1"/>
    <col min="8451" max="8451" width="9.42578125" style="22" customWidth="1"/>
    <col min="8452" max="8452" width="10.42578125" style="22" customWidth="1"/>
    <col min="8453" max="8453" width="9.5703125" style="22" customWidth="1"/>
    <col min="8454" max="8454" width="10.85546875" style="22" customWidth="1"/>
    <col min="8455" max="8455" width="13.42578125" style="22" customWidth="1"/>
    <col min="8456" max="8457" width="10" style="22" customWidth="1"/>
    <col min="8458" max="8458" width="9.140625" style="22"/>
    <col min="8459" max="8459" width="10.5703125" style="22" customWidth="1"/>
    <col min="8460" max="8704" width="9.140625" style="22"/>
    <col min="8705" max="8705" width="30.7109375" style="22" customWidth="1"/>
    <col min="8706" max="8706" width="14.140625" style="22" customWidth="1"/>
    <col min="8707" max="8707" width="9.42578125" style="22" customWidth="1"/>
    <col min="8708" max="8708" width="10.42578125" style="22" customWidth="1"/>
    <col min="8709" max="8709" width="9.5703125" style="22" customWidth="1"/>
    <col min="8710" max="8710" width="10.85546875" style="22" customWidth="1"/>
    <col min="8711" max="8711" width="13.42578125" style="22" customWidth="1"/>
    <col min="8712" max="8713" width="10" style="22" customWidth="1"/>
    <col min="8714" max="8714" width="9.140625" style="22"/>
    <col min="8715" max="8715" width="10.5703125" style="22" customWidth="1"/>
    <col min="8716" max="8960" width="9.140625" style="22"/>
    <col min="8961" max="8961" width="30.7109375" style="22" customWidth="1"/>
    <col min="8962" max="8962" width="14.140625" style="22" customWidth="1"/>
    <col min="8963" max="8963" width="9.42578125" style="22" customWidth="1"/>
    <col min="8964" max="8964" width="10.42578125" style="22" customWidth="1"/>
    <col min="8965" max="8965" width="9.5703125" style="22" customWidth="1"/>
    <col min="8966" max="8966" width="10.85546875" style="22" customWidth="1"/>
    <col min="8967" max="8967" width="13.42578125" style="22" customWidth="1"/>
    <col min="8968" max="8969" width="10" style="22" customWidth="1"/>
    <col min="8970" max="8970" width="9.140625" style="22"/>
    <col min="8971" max="8971" width="10.5703125" style="22" customWidth="1"/>
    <col min="8972" max="9216" width="9.140625" style="22"/>
    <col min="9217" max="9217" width="30.7109375" style="22" customWidth="1"/>
    <col min="9218" max="9218" width="14.140625" style="22" customWidth="1"/>
    <col min="9219" max="9219" width="9.42578125" style="22" customWidth="1"/>
    <col min="9220" max="9220" width="10.42578125" style="22" customWidth="1"/>
    <col min="9221" max="9221" width="9.5703125" style="22" customWidth="1"/>
    <col min="9222" max="9222" width="10.85546875" style="22" customWidth="1"/>
    <col min="9223" max="9223" width="13.42578125" style="22" customWidth="1"/>
    <col min="9224" max="9225" width="10" style="22" customWidth="1"/>
    <col min="9226" max="9226" width="9.140625" style="22"/>
    <col min="9227" max="9227" width="10.5703125" style="22" customWidth="1"/>
    <col min="9228" max="9472" width="9.140625" style="22"/>
    <col min="9473" max="9473" width="30.7109375" style="22" customWidth="1"/>
    <col min="9474" max="9474" width="14.140625" style="22" customWidth="1"/>
    <col min="9475" max="9475" width="9.42578125" style="22" customWidth="1"/>
    <col min="9476" max="9476" width="10.42578125" style="22" customWidth="1"/>
    <col min="9477" max="9477" width="9.5703125" style="22" customWidth="1"/>
    <col min="9478" max="9478" width="10.85546875" style="22" customWidth="1"/>
    <col min="9479" max="9479" width="13.42578125" style="22" customWidth="1"/>
    <col min="9480" max="9481" width="10" style="22" customWidth="1"/>
    <col min="9482" max="9482" width="9.140625" style="22"/>
    <col min="9483" max="9483" width="10.5703125" style="22" customWidth="1"/>
    <col min="9484" max="9728" width="9.140625" style="22"/>
    <col min="9729" max="9729" width="30.7109375" style="22" customWidth="1"/>
    <col min="9730" max="9730" width="14.140625" style="22" customWidth="1"/>
    <col min="9731" max="9731" width="9.42578125" style="22" customWidth="1"/>
    <col min="9732" max="9732" width="10.42578125" style="22" customWidth="1"/>
    <col min="9733" max="9733" width="9.5703125" style="22" customWidth="1"/>
    <col min="9734" max="9734" width="10.85546875" style="22" customWidth="1"/>
    <col min="9735" max="9735" width="13.42578125" style="22" customWidth="1"/>
    <col min="9736" max="9737" width="10" style="22" customWidth="1"/>
    <col min="9738" max="9738" width="9.140625" style="22"/>
    <col min="9739" max="9739" width="10.5703125" style="22" customWidth="1"/>
    <col min="9740" max="9984" width="9.140625" style="22"/>
    <col min="9985" max="9985" width="30.7109375" style="22" customWidth="1"/>
    <col min="9986" max="9986" width="14.140625" style="22" customWidth="1"/>
    <col min="9987" max="9987" width="9.42578125" style="22" customWidth="1"/>
    <col min="9988" max="9988" width="10.42578125" style="22" customWidth="1"/>
    <col min="9989" max="9989" width="9.5703125" style="22" customWidth="1"/>
    <col min="9990" max="9990" width="10.85546875" style="22" customWidth="1"/>
    <col min="9991" max="9991" width="13.42578125" style="22" customWidth="1"/>
    <col min="9992" max="9993" width="10" style="22" customWidth="1"/>
    <col min="9994" max="9994" width="9.140625" style="22"/>
    <col min="9995" max="9995" width="10.5703125" style="22" customWidth="1"/>
    <col min="9996" max="10240" width="9.140625" style="22"/>
    <col min="10241" max="10241" width="30.7109375" style="22" customWidth="1"/>
    <col min="10242" max="10242" width="14.140625" style="22" customWidth="1"/>
    <col min="10243" max="10243" width="9.42578125" style="22" customWidth="1"/>
    <col min="10244" max="10244" width="10.42578125" style="22" customWidth="1"/>
    <col min="10245" max="10245" width="9.5703125" style="22" customWidth="1"/>
    <col min="10246" max="10246" width="10.85546875" style="22" customWidth="1"/>
    <col min="10247" max="10247" width="13.42578125" style="22" customWidth="1"/>
    <col min="10248" max="10249" width="10" style="22" customWidth="1"/>
    <col min="10250" max="10250" width="9.140625" style="22"/>
    <col min="10251" max="10251" width="10.5703125" style="22" customWidth="1"/>
    <col min="10252" max="10496" width="9.140625" style="22"/>
    <col min="10497" max="10497" width="30.7109375" style="22" customWidth="1"/>
    <col min="10498" max="10498" width="14.140625" style="22" customWidth="1"/>
    <col min="10499" max="10499" width="9.42578125" style="22" customWidth="1"/>
    <col min="10500" max="10500" width="10.42578125" style="22" customWidth="1"/>
    <col min="10501" max="10501" width="9.5703125" style="22" customWidth="1"/>
    <col min="10502" max="10502" width="10.85546875" style="22" customWidth="1"/>
    <col min="10503" max="10503" width="13.42578125" style="22" customWidth="1"/>
    <col min="10504" max="10505" width="10" style="22" customWidth="1"/>
    <col min="10506" max="10506" width="9.140625" style="22"/>
    <col min="10507" max="10507" width="10.5703125" style="22" customWidth="1"/>
    <col min="10508" max="10752" width="9.140625" style="22"/>
    <col min="10753" max="10753" width="30.7109375" style="22" customWidth="1"/>
    <col min="10754" max="10754" width="14.140625" style="22" customWidth="1"/>
    <col min="10755" max="10755" width="9.42578125" style="22" customWidth="1"/>
    <col min="10756" max="10756" width="10.42578125" style="22" customWidth="1"/>
    <col min="10757" max="10757" width="9.5703125" style="22" customWidth="1"/>
    <col min="10758" max="10758" width="10.85546875" style="22" customWidth="1"/>
    <col min="10759" max="10759" width="13.42578125" style="22" customWidth="1"/>
    <col min="10760" max="10761" width="10" style="22" customWidth="1"/>
    <col min="10762" max="10762" width="9.140625" style="22"/>
    <col min="10763" max="10763" width="10.5703125" style="22" customWidth="1"/>
    <col min="10764" max="11008" width="9.140625" style="22"/>
    <col min="11009" max="11009" width="30.7109375" style="22" customWidth="1"/>
    <col min="11010" max="11010" width="14.140625" style="22" customWidth="1"/>
    <col min="11011" max="11011" width="9.42578125" style="22" customWidth="1"/>
    <col min="11012" max="11012" width="10.42578125" style="22" customWidth="1"/>
    <col min="11013" max="11013" width="9.5703125" style="22" customWidth="1"/>
    <col min="11014" max="11014" width="10.85546875" style="22" customWidth="1"/>
    <col min="11015" max="11015" width="13.42578125" style="22" customWidth="1"/>
    <col min="11016" max="11017" width="10" style="22" customWidth="1"/>
    <col min="11018" max="11018" width="9.140625" style="22"/>
    <col min="11019" max="11019" width="10.5703125" style="22" customWidth="1"/>
    <col min="11020" max="11264" width="9.140625" style="22"/>
    <col min="11265" max="11265" width="30.7109375" style="22" customWidth="1"/>
    <col min="11266" max="11266" width="14.140625" style="22" customWidth="1"/>
    <col min="11267" max="11267" width="9.42578125" style="22" customWidth="1"/>
    <col min="11268" max="11268" width="10.42578125" style="22" customWidth="1"/>
    <col min="11269" max="11269" width="9.5703125" style="22" customWidth="1"/>
    <col min="11270" max="11270" width="10.85546875" style="22" customWidth="1"/>
    <col min="11271" max="11271" width="13.42578125" style="22" customWidth="1"/>
    <col min="11272" max="11273" width="10" style="22" customWidth="1"/>
    <col min="11274" max="11274" width="9.140625" style="22"/>
    <col min="11275" max="11275" width="10.5703125" style="22" customWidth="1"/>
    <col min="11276" max="11520" width="9.140625" style="22"/>
    <col min="11521" max="11521" width="30.7109375" style="22" customWidth="1"/>
    <col min="11522" max="11522" width="14.140625" style="22" customWidth="1"/>
    <col min="11523" max="11523" width="9.42578125" style="22" customWidth="1"/>
    <col min="11524" max="11524" width="10.42578125" style="22" customWidth="1"/>
    <col min="11525" max="11525" width="9.5703125" style="22" customWidth="1"/>
    <col min="11526" max="11526" width="10.85546875" style="22" customWidth="1"/>
    <col min="11527" max="11527" width="13.42578125" style="22" customWidth="1"/>
    <col min="11528" max="11529" width="10" style="22" customWidth="1"/>
    <col min="11530" max="11530" width="9.140625" style="22"/>
    <col min="11531" max="11531" width="10.5703125" style="22" customWidth="1"/>
    <col min="11532" max="11776" width="9.140625" style="22"/>
    <col min="11777" max="11777" width="30.7109375" style="22" customWidth="1"/>
    <col min="11778" max="11778" width="14.140625" style="22" customWidth="1"/>
    <col min="11779" max="11779" width="9.42578125" style="22" customWidth="1"/>
    <col min="11780" max="11780" width="10.42578125" style="22" customWidth="1"/>
    <col min="11781" max="11781" width="9.5703125" style="22" customWidth="1"/>
    <col min="11782" max="11782" width="10.85546875" style="22" customWidth="1"/>
    <col min="11783" max="11783" width="13.42578125" style="22" customWidth="1"/>
    <col min="11784" max="11785" width="10" style="22" customWidth="1"/>
    <col min="11786" max="11786" width="9.140625" style="22"/>
    <col min="11787" max="11787" width="10.5703125" style="22" customWidth="1"/>
    <col min="11788" max="12032" width="9.140625" style="22"/>
    <col min="12033" max="12033" width="30.7109375" style="22" customWidth="1"/>
    <col min="12034" max="12034" width="14.140625" style="22" customWidth="1"/>
    <col min="12035" max="12035" width="9.42578125" style="22" customWidth="1"/>
    <col min="12036" max="12036" width="10.42578125" style="22" customWidth="1"/>
    <col min="12037" max="12037" width="9.5703125" style="22" customWidth="1"/>
    <col min="12038" max="12038" width="10.85546875" style="22" customWidth="1"/>
    <col min="12039" max="12039" width="13.42578125" style="22" customWidth="1"/>
    <col min="12040" max="12041" width="10" style="22" customWidth="1"/>
    <col min="12042" max="12042" width="9.140625" style="22"/>
    <col min="12043" max="12043" width="10.5703125" style="22" customWidth="1"/>
    <col min="12044" max="12288" width="9.140625" style="22"/>
    <col min="12289" max="12289" width="30.7109375" style="22" customWidth="1"/>
    <col min="12290" max="12290" width="14.140625" style="22" customWidth="1"/>
    <col min="12291" max="12291" width="9.42578125" style="22" customWidth="1"/>
    <col min="12292" max="12292" width="10.42578125" style="22" customWidth="1"/>
    <col min="12293" max="12293" width="9.5703125" style="22" customWidth="1"/>
    <col min="12294" max="12294" width="10.85546875" style="22" customWidth="1"/>
    <col min="12295" max="12295" width="13.42578125" style="22" customWidth="1"/>
    <col min="12296" max="12297" width="10" style="22" customWidth="1"/>
    <col min="12298" max="12298" width="9.140625" style="22"/>
    <col min="12299" max="12299" width="10.5703125" style="22" customWidth="1"/>
    <col min="12300" max="12544" width="9.140625" style="22"/>
    <col min="12545" max="12545" width="30.7109375" style="22" customWidth="1"/>
    <col min="12546" max="12546" width="14.140625" style="22" customWidth="1"/>
    <col min="12547" max="12547" width="9.42578125" style="22" customWidth="1"/>
    <col min="12548" max="12548" width="10.42578125" style="22" customWidth="1"/>
    <col min="12549" max="12549" width="9.5703125" style="22" customWidth="1"/>
    <col min="12550" max="12550" width="10.85546875" style="22" customWidth="1"/>
    <col min="12551" max="12551" width="13.42578125" style="22" customWidth="1"/>
    <col min="12552" max="12553" width="10" style="22" customWidth="1"/>
    <col min="12554" max="12554" width="9.140625" style="22"/>
    <col min="12555" max="12555" width="10.5703125" style="22" customWidth="1"/>
    <col min="12556" max="12800" width="9.140625" style="22"/>
    <col min="12801" max="12801" width="30.7109375" style="22" customWidth="1"/>
    <col min="12802" max="12802" width="14.140625" style="22" customWidth="1"/>
    <col min="12803" max="12803" width="9.42578125" style="22" customWidth="1"/>
    <col min="12804" max="12804" width="10.42578125" style="22" customWidth="1"/>
    <col min="12805" max="12805" width="9.5703125" style="22" customWidth="1"/>
    <col min="12806" max="12806" width="10.85546875" style="22" customWidth="1"/>
    <col min="12807" max="12807" width="13.42578125" style="22" customWidth="1"/>
    <col min="12808" max="12809" width="10" style="22" customWidth="1"/>
    <col min="12810" max="12810" width="9.140625" style="22"/>
    <col min="12811" max="12811" width="10.5703125" style="22" customWidth="1"/>
    <col min="12812" max="13056" width="9.140625" style="22"/>
    <col min="13057" max="13057" width="30.7109375" style="22" customWidth="1"/>
    <col min="13058" max="13058" width="14.140625" style="22" customWidth="1"/>
    <col min="13059" max="13059" width="9.42578125" style="22" customWidth="1"/>
    <col min="13060" max="13060" width="10.42578125" style="22" customWidth="1"/>
    <col min="13061" max="13061" width="9.5703125" style="22" customWidth="1"/>
    <col min="13062" max="13062" width="10.85546875" style="22" customWidth="1"/>
    <col min="13063" max="13063" width="13.42578125" style="22" customWidth="1"/>
    <col min="13064" max="13065" width="10" style="22" customWidth="1"/>
    <col min="13066" max="13066" width="9.140625" style="22"/>
    <col min="13067" max="13067" width="10.5703125" style="22" customWidth="1"/>
    <col min="13068" max="13312" width="9.140625" style="22"/>
    <col min="13313" max="13313" width="30.7109375" style="22" customWidth="1"/>
    <col min="13314" max="13314" width="14.140625" style="22" customWidth="1"/>
    <col min="13315" max="13315" width="9.42578125" style="22" customWidth="1"/>
    <col min="13316" max="13316" width="10.42578125" style="22" customWidth="1"/>
    <col min="13317" max="13317" width="9.5703125" style="22" customWidth="1"/>
    <col min="13318" max="13318" width="10.85546875" style="22" customWidth="1"/>
    <col min="13319" max="13319" width="13.42578125" style="22" customWidth="1"/>
    <col min="13320" max="13321" width="10" style="22" customWidth="1"/>
    <col min="13322" max="13322" width="9.140625" style="22"/>
    <col min="13323" max="13323" width="10.5703125" style="22" customWidth="1"/>
    <col min="13324" max="13568" width="9.140625" style="22"/>
    <col min="13569" max="13569" width="30.7109375" style="22" customWidth="1"/>
    <col min="13570" max="13570" width="14.140625" style="22" customWidth="1"/>
    <col min="13571" max="13571" width="9.42578125" style="22" customWidth="1"/>
    <col min="13572" max="13572" width="10.42578125" style="22" customWidth="1"/>
    <col min="13573" max="13573" width="9.5703125" style="22" customWidth="1"/>
    <col min="13574" max="13574" width="10.85546875" style="22" customWidth="1"/>
    <col min="13575" max="13575" width="13.42578125" style="22" customWidth="1"/>
    <col min="13576" max="13577" width="10" style="22" customWidth="1"/>
    <col min="13578" max="13578" width="9.140625" style="22"/>
    <col min="13579" max="13579" width="10.5703125" style="22" customWidth="1"/>
    <col min="13580" max="13824" width="9.140625" style="22"/>
    <col min="13825" max="13825" width="30.7109375" style="22" customWidth="1"/>
    <col min="13826" max="13826" width="14.140625" style="22" customWidth="1"/>
    <col min="13827" max="13827" width="9.42578125" style="22" customWidth="1"/>
    <col min="13828" max="13828" width="10.42578125" style="22" customWidth="1"/>
    <col min="13829" max="13829" width="9.5703125" style="22" customWidth="1"/>
    <col min="13830" max="13830" width="10.85546875" style="22" customWidth="1"/>
    <col min="13831" max="13831" width="13.42578125" style="22" customWidth="1"/>
    <col min="13832" max="13833" width="10" style="22" customWidth="1"/>
    <col min="13834" max="13834" width="9.140625" style="22"/>
    <col min="13835" max="13835" width="10.5703125" style="22" customWidth="1"/>
    <col min="13836" max="14080" width="9.140625" style="22"/>
    <col min="14081" max="14081" width="30.7109375" style="22" customWidth="1"/>
    <col min="14082" max="14082" width="14.140625" style="22" customWidth="1"/>
    <col min="14083" max="14083" width="9.42578125" style="22" customWidth="1"/>
    <col min="14084" max="14084" width="10.42578125" style="22" customWidth="1"/>
    <col min="14085" max="14085" width="9.5703125" style="22" customWidth="1"/>
    <col min="14086" max="14086" width="10.85546875" style="22" customWidth="1"/>
    <col min="14087" max="14087" width="13.42578125" style="22" customWidth="1"/>
    <col min="14088" max="14089" width="10" style="22" customWidth="1"/>
    <col min="14090" max="14090" width="9.140625" style="22"/>
    <col min="14091" max="14091" width="10.5703125" style="22" customWidth="1"/>
    <col min="14092" max="14336" width="9.140625" style="22"/>
    <col min="14337" max="14337" width="30.7109375" style="22" customWidth="1"/>
    <col min="14338" max="14338" width="14.140625" style="22" customWidth="1"/>
    <col min="14339" max="14339" width="9.42578125" style="22" customWidth="1"/>
    <col min="14340" max="14340" width="10.42578125" style="22" customWidth="1"/>
    <col min="14341" max="14341" width="9.5703125" style="22" customWidth="1"/>
    <col min="14342" max="14342" width="10.85546875" style="22" customWidth="1"/>
    <col min="14343" max="14343" width="13.42578125" style="22" customWidth="1"/>
    <col min="14344" max="14345" width="10" style="22" customWidth="1"/>
    <col min="14346" max="14346" width="9.140625" style="22"/>
    <col min="14347" max="14347" width="10.5703125" style="22" customWidth="1"/>
    <col min="14348" max="14592" width="9.140625" style="22"/>
    <col min="14593" max="14593" width="30.7109375" style="22" customWidth="1"/>
    <col min="14594" max="14594" width="14.140625" style="22" customWidth="1"/>
    <col min="14595" max="14595" width="9.42578125" style="22" customWidth="1"/>
    <col min="14596" max="14596" width="10.42578125" style="22" customWidth="1"/>
    <col min="14597" max="14597" width="9.5703125" style="22" customWidth="1"/>
    <col min="14598" max="14598" width="10.85546875" style="22" customWidth="1"/>
    <col min="14599" max="14599" width="13.42578125" style="22" customWidth="1"/>
    <col min="14600" max="14601" width="10" style="22" customWidth="1"/>
    <col min="14602" max="14602" width="9.140625" style="22"/>
    <col min="14603" max="14603" width="10.5703125" style="22" customWidth="1"/>
    <col min="14604" max="14848" width="9.140625" style="22"/>
    <col min="14849" max="14849" width="30.7109375" style="22" customWidth="1"/>
    <col min="14850" max="14850" width="14.140625" style="22" customWidth="1"/>
    <col min="14851" max="14851" width="9.42578125" style="22" customWidth="1"/>
    <col min="14852" max="14852" width="10.42578125" style="22" customWidth="1"/>
    <col min="14853" max="14853" width="9.5703125" style="22" customWidth="1"/>
    <col min="14854" max="14854" width="10.85546875" style="22" customWidth="1"/>
    <col min="14855" max="14855" width="13.42578125" style="22" customWidth="1"/>
    <col min="14856" max="14857" width="10" style="22" customWidth="1"/>
    <col min="14858" max="14858" width="9.140625" style="22"/>
    <col min="14859" max="14859" width="10.5703125" style="22" customWidth="1"/>
    <col min="14860" max="15104" width="9.140625" style="22"/>
    <col min="15105" max="15105" width="30.7109375" style="22" customWidth="1"/>
    <col min="15106" max="15106" width="14.140625" style="22" customWidth="1"/>
    <col min="15107" max="15107" width="9.42578125" style="22" customWidth="1"/>
    <col min="15108" max="15108" width="10.42578125" style="22" customWidth="1"/>
    <col min="15109" max="15109" width="9.5703125" style="22" customWidth="1"/>
    <col min="15110" max="15110" width="10.85546875" style="22" customWidth="1"/>
    <col min="15111" max="15111" width="13.42578125" style="22" customWidth="1"/>
    <col min="15112" max="15113" width="10" style="22" customWidth="1"/>
    <col min="15114" max="15114" width="9.140625" style="22"/>
    <col min="15115" max="15115" width="10.5703125" style="22" customWidth="1"/>
    <col min="15116" max="15360" width="9.140625" style="22"/>
    <col min="15361" max="15361" width="30.7109375" style="22" customWidth="1"/>
    <col min="15362" max="15362" width="14.140625" style="22" customWidth="1"/>
    <col min="15363" max="15363" width="9.42578125" style="22" customWidth="1"/>
    <col min="15364" max="15364" width="10.42578125" style="22" customWidth="1"/>
    <col min="15365" max="15365" width="9.5703125" style="22" customWidth="1"/>
    <col min="15366" max="15366" width="10.85546875" style="22" customWidth="1"/>
    <col min="15367" max="15367" width="13.42578125" style="22" customWidth="1"/>
    <col min="15368" max="15369" width="10" style="22" customWidth="1"/>
    <col min="15370" max="15370" width="9.140625" style="22"/>
    <col min="15371" max="15371" width="10.5703125" style="22" customWidth="1"/>
    <col min="15372" max="15616" width="9.140625" style="22"/>
    <col min="15617" max="15617" width="30.7109375" style="22" customWidth="1"/>
    <col min="15618" max="15618" width="14.140625" style="22" customWidth="1"/>
    <col min="15619" max="15619" width="9.42578125" style="22" customWidth="1"/>
    <col min="15620" max="15620" width="10.42578125" style="22" customWidth="1"/>
    <col min="15621" max="15621" width="9.5703125" style="22" customWidth="1"/>
    <col min="15622" max="15622" width="10.85546875" style="22" customWidth="1"/>
    <col min="15623" max="15623" width="13.42578125" style="22" customWidth="1"/>
    <col min="15624" max="15625" width="10" style="22" customWidth="1"/>
    <col min="15626" max="15626" width="9.140625" style="22"/>
    <col min="15627" max="15627" width="10.5703125" style="22" customWidth="1"/>
    <col min="15628" max="15872" width="9.140625" style="22"/>
    <col min="15873" max="15873" width="30.7109375" style="22" customWidth="1"/>
    <col min="15874" max="15874" width="14.140625" style="22" customWidth="1"/>
    <col min="15875" max="15875" width="9.42578125" style="22" customWidth="1"/>
    <col min="15876" max="15876" width="10.42578125" style="22" customWidth="1"/>
    <col min="15877" max="15877" width="9.5703125" style="22" customWidth="1"/>
    <col min="15878" max="15878" width="10.85546875" style="22" customWidth="1"/>
    <col min="15879" max="15879" width="13.42578125" style="22" customWidth="1"/>
    <col min="15880" max="15881" width="10" style="22" customWidth="1"/>
    <col min="15882" max="15882" width="9.140625" style="22"/>
    <col min="15883" max="15883" width="10.5703125" style="22" customWidth="1"/>
    <col min="15884" max="16128" width="9.140625" style="22"/>
    <col min="16129" max="16129" width="30.7109375" style="22" customWidth="1"/>
    <col min="16130" max="16130" width="14.140625" style="22" customWidth="1"/>
    <col min="16131" max="16131" width="9.42578125" style="22" customWidth="1"/>
    <col min="16132" max="16132" width="10.42578125" style="22" customWidth="1"/>
    <col min="16133" max="16133" width="9.5703125" style="22" customWidth="1"/>
    <col min="16134" max="16134" width="10.85546875" style="22" customWidth="1"/>
    <col min="16135" max="16135" width="13.42578125" style="22" customWidth="1"/>
    <col min="16136" max="16137" width="10" style="22" customWidth="1"/>
    <col min="16138" max="16138" width="9.140625" style="22"/>
    <col min="16139" max="16139" width="10.5703125" style="22" customWidth="1"/>
    <col min="16140" max="16384" width="9.140625" style="22"/>
  </cols>
  <sheetData>
    <row r="1" spans="1:11" s="23" customFormat="1" ht="36" customHeight="1" x14ac:dyDescent="0.25">
      <c r="A1" s="183" t="s">
        <v>139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23" customFormat="1" ht="14.25" customHeight="1" x14ac:dyDescent="0.25">
      <c r="A2" s="179" t="str">
        <f>'яров.сев и зерновые'!A2:K2</f>
        <v>по состоянию на 11 мая 2018 г.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23" customFormat="1" ht="15" hidden="1" x14ac:dyDescent="0.25">
      <c r="A3" s="11"/>
    </row>
    <row r="4" spans="1:11" s="23" customFormat="1" ht="1.5" customHeight="1" x14ac:dyDescent="0.25">
      <c r="A4" s="11"/>
    </row>
    <row r="5" spans="1:11" ht="10.5" hidden="1" customHeight="1" x14ac:dyDescent="0.2">
      <c r="A5" s="20"/>
    </row>
    <row r="6" spans="1:11" ht="22.5" customHeight="1" x14ac:dyDescent="0.2">
      <c r="A6" s="184" t="s">
        <v>97</v>
      </c>
      <c r="B6" s="185" t="s">
        <v>131</v>
      </c>
      <c r="C6" s="175" t="s">
        <v>106</v>
      </c>
      <c r="D6" s="176"/>
      <c r="E6" s="176"/>
      <c r="F6" s="177"/>
      <c r="G6" s="185" t="s">
        <v>132</v>
      </c>
      <c r="H6" s="175" t="s">
        <v>107</v>
      </c>
      <c r="I6" s="176"/>
      <c r="J6" s="176"/>
      <c r="K6" s="177"/>
    </row>
    <row r="7" spans="1:11" ht="6.75" customHeight="1" x14ac:dyDescent="0.2">
      <c r="A7" s="184"/>
      <c r="B7" s="185"/>
      <c r="C7" s="184" t="s">
        <v>98</v>
      </c>
      <c r="D7" s="184" t="s">
        <v>108</v>
      </c>
      <c r="E7" s="184" t="s">
        <v>100</v>
      </c>
      <c r="F7" s="184" t="s">
        <v>101</v>
      </c>
      <c r="G7" s="185"/>
      <c r="H7" s="184" t="s">
        <v>98</v>
      </c>
      <c r="I7" s="184" t="s">
        <v>108</v>
      </c>
      <c r="J7" s="184" t="s">
        <v>100</v>
      </c>
      <c r="K7" s="184" t="s">
        <v>101</v>
      </c>
    </row>
    <row r="8" spans="1:11" ht="35.25" customHeight="1" x14ac:dyDescent="0.2">
      <c r="A8" s="184"/>
      <c r="B8" s="185"/>
      <c r="C8" s="184"/>
      <c r="D8" s="184"/>
      <c r="E8" s="184"/>
      <c r="F8" s="184"/>
      <c r="G8" s="185"/>
      <c r="H8" s="184"/>
      <c r="I8" s="184"/>
      <c r="J8" s="184"/>
      <c r="K8" s="184"/>
    </row>
    <row r="9" spans="1:11" s="23" customFormat="1" ht="15" x14ac:dyDescent="0.25">
      <c r="A9" s="8" t="s">
        <v>0</v>
      </c>
      <c r="B9" s="107">
        <v>305.8</v>
      </c>
      <c r="C9" s="28">
        <f>C10+C29+C40+C49+C57+C72+C79+C96</f>
        <v>91.959199999999996</v>
      </c>
      <c r="D9" s="28">
        <f>IF(C9&gt;0,C9/B9*100,"")</f>
        <v>30.071680837148463</v>
      </c>
      <c r="E9" s="28">
        <v>96.8</v>
      </c>
      <c r="F9" s="29">
        <f>IF(C9&gt;0,C9-E9,"")</f>
        <v>-4.8408000000000015</v>
      </c>
      <c r="G9" s="109">
        <v>175.9</v>
      </c>
      <c r="H9" s="28">
        <f>H10+H29+H40+H49+H57+H72+H79+H96</f>
        <v>81.676749999999998</v>
      </c>
      <c r="I9" s="28">
        <f>IF(H9&gt;0,H9/G9*100,"")</f>
        <v>46.433627060830013</v>
      </c>
      <c r="J9" s="28">
        <v>70.2</v>
      </c>
      <c r="K9" s="29">
        <f>IF(H9&gt;0,H9-J9,"")</f>
        <v>11.476749999999996</v>
      </c>
    </row>
    <row r="10" spans="1:11" s="23" customFormat="1" ht="15" x14ac:dyDescent="0.25">
      <c r="A10" s="12" t="s">
        <v>1</v>
      </c>
      <c r="B10" s="14">
        <v>101</v>
      </c>
      <c r="C10" s="30">
        <f>SUM(C11:C27)</f>
        <v>45.412999999999997</v>
      </c>
      <c r="D10" s="30">
        <f t="shared" ref="D10:D73" si="0">IF(C10&gt;0,C10/B10*100,"")</f>
        <v>44.963366336633662</v>
      </c>
      <c r="E10" s="30">
        <v>48.1</v>
      </c>
      <c r="F10" s="31">
        <f t="shared" ref="F10:F73" si="1">IF(C10&gt;0,C10-E10,"")</f>
        <v>-2.6870000000000047</v>
      </c>
      <c r="G10" s="14">
        <v>26.4</v>
      </c>
      <c r="H10" s="30">
        <f>SUM(H11:H27)</f>
        <v>6.3590000000000009</v>
      </c>
      <c r="I10" s="30">
        <f t="shared" ref="I10:I73" si="2">IF(H10&gt;0,H10/G10*100,"")</f>
        <v>24.087121212121218</v>
      </c>
      <c r="J10" s="30">
        <v>5.3</v>
      </c>
      <c r="K10" s="31">
        <f t="shared" ref="K10:K73" si="3">IF(H10&gt;0,H10-J10,"")</f>
        <v>1.0590000000000011</v>
      </c>
    </row>
    <row r="11" spans="1:11" x14ac:dyDescent="0.2">
      <c r="A11" s="16" t="s">
        <v>2</v>
      </c>
      <c r="B11" s="114">
        <v>1.2</v>
      </c>
      <c r="C11" s="32">
        <v>1.5</v>
      </c>
      <c r="D11" s="32">
        <f t="shared" si="0"/>
        <v>125</v>
      </c>
      <c r="E11" s="32">
        <v>2.0299999999999998</v>
      </c>
      <c r="F11" s="34">
        <f t="shared" si="1"/>
        <v>-0.5299999999999998</v>
      </c>
      <c r="G11" s="110">
        <v>3.4</v>
      </c>
      <c r="H11" s="32">
        <v>1.1200000000000001</v>
      </c>
      <c r="I11" s="33">
        <f t="shared" si="2"/>
        <v>32.941176470588239</v>
      </c>
      <c r="J11" s="33">
        <v>1.52</v>
      </c>
      <c r="K11" s="34">
        <f t="shared" si="3"/>
        <v>-0.39999999999999991</v>
      </c>
    </row>
    <row r="12" spans="1:11" x14ac:dyDescent="0.2">
      <c r="A12" s="16" t="s">
        <v>3</v>
      </c>
      <c r="B12" s="114">
        <v>24.7</v>
      </c>
      <c r="C12" s="32">
        <v>20.7</v>
      </c>
      <c r="D12" s="33">
        <f t="shared" si="0"/>
        <v>83.805668016194332</v>
      </c>
      <c r="E12" s="32">
        <v>22.5</v>
      </c>
      <c r="F12" s="34">
        <f t="shared" si="1"/>
        <v>-1.8000000000000007</v>
      </c>
      <c r="G12" s="110">
        <v>1.2</v>
      </c>
      <c r="H12" s="32">
        <v>0.6</v>
      </c>
      <c r="I12" s="33">
        <f t="shared" si="2"/>
        <v>50</v>
      </c>
      <c r="J12" s="33">
        <v>0.7</v>
      </c>
      <c r="K12" s="34">
        <f t="shared" si="3"/>
        <v>-9.9999999999999978E-2</v>
      </c>
    </row>
    <row r="13" spans="1:11" x14ac:dyDescent="0.2">
      <c r="A13" s="16" t="s">
        <v>4</v>
      </c>
      <c r="B13" s="114">
        <v>3.6</v>
      </c>
      <c r="C13" s="32">
        <v>0.84</v>
      </c>
      <c r="D13" s="33">
        <f t="shared" si="0"/>
        <v>23.333333333333332</v>
      </c>
      <c r="E13" s="32">
        <v>0.6</v>
      </c>
      <c r="F13" s="34">
        <f t="shared" si="1"/>
        <v>0.24</v>
      </c>
      <c r="G13" s="110">
        <v>1</v>
      </c>
      <c r="H13" s="32">
        <v>0.23</v>
      </c>
      <c r="I13" s="33">
        <f t="shared" si="2"/>
        <v>23</v>
      </c>
      <c r="J13" s="33">
        <v>7.0000000000000007E-2</v>
      </c>
      <c r="K13" s="34">
        <f t="shared" si="3"/>
        <v>0.16</v>
      </c>
    </row>
    <row r="14" spans="1:11" x14ac:dyDescent="0.2">
      <c r="A14" s="16" t="s">
        <v>5</v>
      </c>
      <c r="B14" s="114">
        <v>3.1</v>
      </c>
      <c r="C14" s="32">
        <v>0.7</v>
      </c>
      <c r="D14" s="33">
        <f t="shared" si="0"/>
        <v>22.58064516129032</v>
      </c>
      <c r="E14" s="32">
        <v>0.7</v>
      </c>
      <c r="F14" s="34">
        <f t="shared" si="1"/>
        <v>0</v>
      </c>
      <c r="G14" s="110">
        <v>2.8</v>
      </c>
      <c r="H14" s="32">
        <v>1.1000000000000001</v>
      </c>
      <c r="I14" s="33">
        <f t="shared" si="2"/>
        <v>39.285714285714292</v>
      </c>
      <c r="J14" s="33">
        <v>0.5</v>
      </c>
      <c r="K14" s="34">
        <f t="shared" si="3"/>
        <v>0.60000000000000009</v>
      </c>
    </row>
    <row r="15" spans="1:11" x14ac:dyDescent="0.2">
      <c r="A15" s="16" t="s">
        <v>6</v>
      </c>
      <c r="B15" s="114">
        <v>1.2</v>
      </c>
      <c r="C15" s="32">
        <v>7.6999999999999999E-2</v>
      </c>
      <c r="D15" s="33">
        <f t="shared" si="0"/>
        <v>6.4166666666666661</v>
      </c>
      <c r="E15" s="32"/>
      <c r="F15" s="34">
        <f t="shared" si="1"/>
        <v>7.6999999999999999E-2</v>
      </c>
      <c r="G15" s="110">
        <v>0.4</v>
      </c>
      <c r="H15" s="32">
        <v>6.5000000000000002E-2</v>
      </c>
      <c r="I15" s="33">
        <f t="shared" si="2"/>
        <v>16.25</v>
      </c>
      <c r="J15" s="33">
        <v>0.04</v>
      </c>
      <c r="K15" s="34">
        <f t="shared" si="3"/>
        <v>2.5000000000000001E-2</v>
      </c>
    </row>
    <row r="16" spans="1:11" x14ac:dyDescent="0.2">
      <c r="A16" s="16" t="s">
        <v>7</v>
      </c>
      <c r="B16" s="114">
        <v>3.2</v>
      </c>
      <c r="C16" s="32">
        <v>1</v>
      </c>
      <c r="D16" s="33">
        <f t="shared" si="0"/>
        <v>31.25</v>
      </c>
      <c r="E16" s="32">
        <v>1.5</v>
      </c>
      <c r="F16" s="34">
        <f t="shared" si="1"/>
        <v>-0.5</v>
      </c>
      <c r="G16" s="110">
        <v>0.7</v>
      </c>
      <c r="H16" s="115">
        <v>0.04</v>
      </c>
      <c r="I16" s="33">
        <f t="shared" si="2"/>
        <v>5.7142857142857144</v>
      </c>
      <c r="J16" s="33">
        <v>0.1</v>
      </c>
      <c r="K16" s="34">
        <f t="shared" si="3"/>
        <v>-6.0000000000000005E-2</v>
      </c>
    </row>
    <row r="17" spans="1:12" x14ac:dyDescent="0.2">
      <c r="A17" s="16" t="s">
        <v>8</v>
      </c>
      <c r="B17" s="114">
        <v>1.6</v>
      </c>
      <c r="C17" s="32"/>
      <c r="D17" s="33" t="str">
        <f t="shared" si="0"/>
        <v/>
      </c>
      <c r="E17" s="32"/>
      <c r="F17" s="34" t="str">
        <f t="shared" si="1"/>
        <v/>
      </c>
      <c r="G17" s="110">
        <v>0.4</v>
      </c>
      <c r="H17" s="115">
        <v>4.3999999999999997E-2</v>
      </c>
      <c r="I17" s="33">
        <f t="shared" si="2"/>
        <v>10.999999999999998</v>
      </c>
      <c r="J17" s="33">
        <v>0.01</v>
      </c>
      <c r="K17" s="34">
        <f t="shared" si="3"/>
        <v>3.3999999999999996E-2</v>
      </c>
      <c r="L17" s="22" t="s">
        <v>109</v>
      </c>
    </row>
    <row r="18" spans="1:12" x14ac:dyDescent="0.2">
      <c r="A18" s="16" t="s">
        <v>9</v>
      </c>
      <c r="B18" s="114">
        <v>1.5</v>
      </c>
      <c r="C18" s="32">
        <v>1.64</v>
      </c>
      <c r="D18" s="33">
        <f t="shared" si="0"/>
        <v>109.33333333333333</v>
      </c>
      <c r="E18" s="32">
        <v>1.5</v>
      </c>
      <c r="F18" s="34">
        <f t="shared" si="1"/>
        <v>0.1399999999999999</v>
      </c>
      <c r="G18" s="110">
        <v>0.4</v>
      </c>
      <c r="H18" s="32">
        <v>0.25</v>
      </c>
      <c r="I18" s="33">
        <f t="shared" si="2"/>
        <v>62.5</v>
      </c>
      <c r="J18" s="33">
        <v>0.3</v>
      </c>
      <c r="K18" s="34">
        <f t="shared" si="3"/>
        <v>-4.9999999999999989E-2</v>
      </c>
    </row>
    <row r="19" spans="1:12" x14ac:dyDescent="0.2">
      <c r="A19" s="16" t="s">
        <v>10</v>
      </c>
      <c r="B19" s="114">
        <v>5.0999999999999996</v>
      </c>
      <c r="C19" s="32">
        <v>3</v>
      </c>
      <c r="D19" s="33">
        <f t="shared" si="0"/>
        <v>58.82352941176471</v>
      </c>
      <c r="E19" s="32">
        <v>2.5</v>
      </c>
      <c r="F19" s="34">
        <f t="shared" si="1"/>
        <v>0.5</v>
      </c>
      <c r="G19" s="110">
        <v>0.7</v>
      </c>
      <c r="H19" s="32">
        <v>0.245</v>
      </c>
      <c r="I19" s="33">
        <f t="shared" si="2"/>
        <v>35</v>
      </c>
      <c r="J19" s="33">
        <v>0.2</v>
      </c>
      <c r="K19" s="34">
        <f t="shared" si="3"/>
        <v>4.4999999999999984E-2</v>
      </c>
    </row>
    <row r="20" spans="1:12" x14ac:dyDescent="0.2">
      <c r="A20" s="16" t="s">
        <v>11</v>
      </c>
      <c r="B20" s="114">
        <v>12.5</v>
      </c>
      <c r="C20" s="32">
        <v>3.0369999999999999</v>
      </c>
      <c r="D20" s="33">
        <f t="shared" si="0"/>
        <v>24.295999999999999</v>
      </c>
      <c r="E20" s="32"/>
      <c r="F20" s="34">
        <f t="shared" si="1"/>
        <v>3.0369999999999999</v>
      </c>
      <c r="G20" s="110">
        <v>8.6999999999999993</v>
      </c>
      <c r="H20" s="32">
        <v>1.8089999999999999</v>
      </c>
      <c r="I20" s="33">
        <f t="shared" si="2"/>
        <v>20.793103448275861</v>
      </c>
      <c r="J20" s="33">
        <v>0.4</v>
      </c>
      <c r="K20" s="34">
        <f t="shared" si="3"/>
        <v>1.4089999999999998</v>
      </c>
    </row>
    <row r="21" spans="1:12" hidden="1" x14ac:dyDescent="0.2">
      <c r="A21" s="16" t="s">
        <v>12</v>
      </c>
      <c r="B21" s="114">
        <v>3.3</v>
      </c>
      <c r="C21" s="32"/>
      <c r="D21" s="33" t="str">
        <f t="shared" si="0"/>
        <v/>
      </c>
      <c r="E21" s="32">
        <v>1.5</v>
      </c>
      <c r="F21" s="34" t="str">
        <f t="shared" si="1"/>
        <v/>
      </c>
      <c r="G21" s="110">
        <v>1.4</v>
      </c>
      <c r="H21" s="32"/>
      <c r="I21" s="33" t="str">
        <f t="shared" si="2"/>
        <v/>
      </c>
      <c r="J21" s="33">
        <v>0.3</v>
      </c>
      <c r="K21" s="34" t="str">
        <f t="shared" si="3"/>
        <v/>
      </c>
    </row>
    <row r="22" spans="1:12" x14ac:dyDescent="0.2">
      <c r="A22" s="16" t="s">
        <v>13</v>
      </c>
      <c r="B22" s="114">
        <v>4.8</v>
      </c>
      <c r="C22" s="32">
        <v>1.8</v>
      </c>
      <c r="D22" s="33">
        <f t="shared" si="0"/>
        <v>37.5</v>
      </c>
      <c r="E22" s="32">
        <v>2.1</v>
      </c>
      <c r="F22" s="34">
        <f t="shared" si="1"/>
        <v>-0.30000000000000004</v>
      </c>
      <c r="G22" s="110">
        <v>0.8</v>
      </c>
      <c r="H22" s="32">
        <v>8.3000000000000004E-2</v>
      </c>
      <c r="I22" s="33">
        <f t="shared" si="2"/>
        <v>10.375</v>
      </c>
      <c r="J22" s="33">
        <v>0.08</v>
      </c>
      <c r="K22" s="34">
        <f t="shared" si="3"/>
        <v>3.0000000000000027E-3</v>
      </c>
    </row>
    <row r="23" spans="1:12" x14ac:dyDescent="0.2">
      <c r="A23" s="16" t="s">
        <v>14</v>
      </c>
      <c r="B23" s="114">
        <v>2.8</v>
      </c>
      <c r="C23" s="32">
        <v>0.6</v>
      </c>
      <c r="D23" s="33">
        <f t="shared" si="0"/>
        <v>21.428571428571431</v>
      </c>
      <c r="E23" s="32">
        <v>0.4</v>
      </c>
      <c r="F23" s="34">
        <f t="shared" si="1"/>
        <v>0.19999999999999996</v>
      </c>
      <c r="G23" s="110">
        <v>0.5</v>
      </c>
      <c r="H23" s="32">
        <v>0.2</v>
      </c>
      <c r="I23" s="33">
        <f t="shared" si="2"/>
        <v>40</v>
      </c>
      <c r="J23" s="33">
        <v>0.04</v>
      </c>
      <c r="K23" s="34">
        <f t="shared" si="3"/>
        <v>0.16</v>
      </c>
    </row>
    <row r="24" spans="1:12" x14ac:dyDescent="0.2">
      <c r="A24" s="16" t="s">
        <v>15</v>
      </c>
      <c r="B24" s="114">
        <v>5</v>
      </c>
      <c r="C24" s="32">
        <v>2.629</v>
      </c>
      <c r="D24" s="33">
        <f t="shared" si="0"/>
        <v>52.580000000000005</v>
      </c>
      <c r="E24" s="32">
        <v>3.3</v>
      </c>
      <c r="F24" s="34">
        <f t="shared" si="1"/>
        <v>-0.67099999999999982</v>
      </c>
      <c r="G24" s="110">
        <v>0.5</v>
      </c>
      <c r="H24" s="32">
        <v>8.7999999999999995E-2</v>
      </c>
      <c r="I24" s="33">
        <f t="shared" si="2"/>
        <v>17.599999999999998</v>
      </c>
      <c r="J24" s="33"/>
      <c r="K24" s="34">
        <f t="shared" si="3"/>
        <v>8.7999999999999995E-2</v>
      </c>
    </row>
    <row r="25" spans="1:12" x14ac:dyDescent="0.2">
      <c r="A25" s="16" t="s">
        <v>16</v>
      </c>
      <c r="B25" s="114">
        <v>6.8</v>
      </c>
      <c r="C25" s="32">
        <v>1.25</v>
      </c>
      <c r="D25" s="33">
        <f t="shared" si="0"/>
        <v>18.382352941176471</v>
      </c>
      <c r="E25" s="32">
        <v>0.1</v>
      </c>
      <c r="F25" s="34">
        <f t="shared" si="1"/>
        <v>1.1499999999999999</v>
      </c>
      <c r="G25" s="110">
        <v>0.5</v>
      </c>
      <c r="H25" s="32">
        <v>0.23</v>
      </c>
      <c r="I25" s="33">
        <f t="shared" si="2"/>
        <v>46</v>
      </c>
      <c r="J25" s="33">
        <v>0.1</v>
      </c>
      <c r="K25" s="34">
        <f t="shared" si="3"/>
        <v>0.13</v>
      </c>
    </row>
    <row r="26" spans="1:12" x14ac:dyDescent="0.2">
      <c r="A26" s="16" t="s">
        <v>17</v>
      </c>
      <c r="B26" s="114">
        <v>17</v>
      </c>
      <c r="C26" s="32">
        <v>6.5</v>
      </c>
      <c r="D26" s="33">
        <f t="shared" si="0"/>
        <v>38.235294117647058</v>
      </c>
      <c r="E26" s="32">
        <v>9.1999999999999993</v>
      </c>
      <c r="F26" s="34">
        <f t="shared" si="1"/>
        <v>-2.6999999999999993</v>
      </c>
      <c r="G26" s="110">
        <v>1.8</v>
      </c>
      <c r="H26" s="32"/>
      <c r="I26" s="33" t="str">
        <f t="shared" si="2"/>
        <v/>
      </c>
      <c r="J26" s="33">
        <v>0.6</v>
      </c>
      <c r="K26" s="34" t="str">
        <f t="shared" si="3"/>
        <v/>
      </c>
    </row>
    <row r="27" spans="1:12" x14ac:dyDescent="0.2">
      <c r="A27" s="16" t="s">
        <v>18</v>
      </c>
      <c r="B27" s="114">
        <v>3.7</v>
      </c>
      <c r="C27" s="32">
        <v>0.14000000000000001</v>
      </c>
      <c r="D27" s="33">
        <f t="shared" si="0"/>
        <v>3.7837837837837842</v>
      </c>
      <c r="E27" s="32">
        <v>0.2</v>
      </c>
      <c r="F27" s="34">
        <f t="shared" si="1"/>
        <v>-0.06</v>
      </c>
      <c r="G27" s="110">
        <v>1.2</v>
      </c>
      <c r="H27" s="32">
        <v>0.255</v>
      </c>
      <c r="I27" s="33">
        <f t="shared" si="2"/>
        <v>21.250000000000004</v>
      </c>
      <c r="J27" s="33">
        <v>0.3</v>
      </c>
      <c r="K27" s="34">
        <f t="shared" si="3"/>
        <v>-4.4999999999999984E-2</v>
      </c>
    </row>
    <row r="28" spans="1:12" s="23" customFormat="1" ht="15" hidden="1" x14ac:dyDescent="0.25">
      <c r="A28" s="16" t="s">
        <v>110</v>
      </c>
      <c r="B28" s="114">
        <v>0</v>
      </c>
      <c r="C28" s="32"/>
      <c r="D28" s="33" t="str">
        <f t="shared" si="0"/>
        <v/>
      </c>
      <c r="E28" s="32"/>
      <c r="F28" s="34" t="str">
        <f t="shared" si="1"/>
        <v/>
      </c>
      <c r="G28" s="14">
        <v>0</v>
      </c>
      <c r="H28" s="32"/>
      <c r="I28" s="33" t="str">
        <f t="shared" si="2"/>
        <v/>
      </c>
      <c r="J28" s="30"/>
      <c r="K28" s="34" t="str">
        <f t="shared" si="3"/>
        <v/>
      </c>
    </row>
    <row r="29" spans="1:12" s="23" customFormat="1" ht="15" x14ac:dyDescent="0.25">
      <c r="A29" s="12" t="s">
        <v>19</v>
      </c>
      <c r="B29" s="14">
        <v>16.3</v>
      </c>
      <c r="C29" s="30">
        <f>SUM(C30:C39)-C33</f>
        <v>2.2531999999999996</v>
      </c>
      <c r="D29" s="30">
        <f t="shared" si="0"/>
        <v>13.823312883435579</v>
      </c>
      <c r="E29" s="30">
        <v>1.1000000000000001</v>
      </c>
      <c r="F29" s="31">
        <f t="shared" si="1"/>
        <v>1.1531999999999996</v>
      </c>
      <c r="G29" s="111">
        <v>4.8</v>
      </c>
      <c r="H29" s="30">
        <f>SUM(H30:H39)-H33</f>
        <v>0.52874999999999983</v>
      </c>
      <c r="I29" s="30">
        <f t="shared" si="2"/>
        <v>11.015624999999996</v>
      </c>
      <c r="J29" s="30">
        <v>0.4</v>
      </c>
      <c r="K29" s="31">
        <f t="shared" si="3"/>
        <v>0.12874999999999981</v>
      </c>
    </row>
    <row r="30" spans="1:12" hidden="1" x14ac:dyDescent="0.2">
      <c r="A30" s="16" t="s">
        <v>20</v>
      </c>
      <c r="B30" s="114">
        <v>0.3</v>
      </c>
      <c r="C30" s="32"/>
      <c r="D30" s="33" t="str">
        <f t="shared" si="0"/>
        <v/>
      </c>
      <c r="E30" s="32"/>
      <c r="F30" s="34" t="str">
        <f t="shared" si="1"/>
        <v/>
      </c>
      <c r="G30" s="110">
        <v>0.1</v>
      </c>
      <c r="H30" s="32"/>
      <c r="I30" s="33" t="str">
        <f t="shared" si="2"/>
        <v/>
      </c>
      <c r="J30" s="33"/>
      <c r="K30" s="34" t="str">
        <f t="shared" si="3"/>
        <v/>
      </c>
    </row>
    <row r="31" spans="1:12" hidden="1" x14ac:dyDescent="0.2">
      <c r="A31" s="16" t="s">
        <v>21</v>
      </c>
      <c r="B31" s="114">
        <v>0.5</v>
      </c>
      <c r="C31" s="32"/>
      <c r="D31" s="33" t="str">
        <f t="shared" si="0"/>
        <v/>
      </c>
      <c r="E31" s="32"/>
      <c r="F31" s="34" t="str">
        <f t="shared" si="1"/>
        <v/>
      </c>
      <c r="G31" s="110">
        <v>0.1</v>
      </c>
      <c r="H31" s="32"/>
      <c r="I31" s="33" t="str">
        <f t="shared" si="2"/>
        <v/>
      </c>
      <c r="J31" s="33"/>
      <c r="K31" s="34" t="str">
        <f t="shared" si="3"/>
        <v/>
      </c>
    </row>
    <row r="32" spans="1:12" hidden="1" x14ac:dyDescent="0.2">
      <c r="A32" s="16" t="s">
        <v>22</v>
      </c>
      <c r="B32" s="114">
        <v>1.6</v>
      </c>
      <c r="C32" s="32"/>
      <c r="D32" s="33" t="str">
        <f t="shared" si="0"/>
        <v/>
      </c>
      <c r="E32" s="32"/>
      <c r="F32" s="34" t="str">
        <f t="shared" si="1"/>
        <v/>
      </c>
      <c r="G32" s="110">
        <v>0.1</v>
      </c>
      <c r="H32" s="32"/>
      <c r="I32" s="33" t="str">
        <f t="shared" si="2"/>
        <v/>
      </c>
      <c r="J32" s="33"/>
      <c r="K32" s="34" t="str">
        <f t="shared" si="3"/>
        <v/>
      </c>
    </row>
    <row r="33" spans="1:26" hidden="1" x14ac:dyDescent="0.2">
      <c r="A33" s="16" t="s">
        <v>111</v>
      </c>
      <c r="B33" s="114">
        <v>0</v>
      </c>
      <c r="C33" s="32"/>
      <c r="D33" s="33" t="str">
        <f t="shared" si="0"/>
        <v/>
      </c>
      <c r="E33" s="32"/>
      <c r="F33" s="34" t="str">
        <f t="shared" si="1"/>
        <v/>
      </c>
      <c r="G33" s="110">
        <v>0</v>
      </c>
      <c r="H33" s="32"/>
      <c r="I33" s="33" t="str">
        <f t="shared" si="2"/>
        <v/>
      </c>
      <c r="J33" s="33"/>
      <c r="K33" s="34" t="str">
        <f t="shared" si="3"/>
        <v/>
      </c>
    </row>
    <row r="34" spans="1:26" x14ac:dyDescent="0.2">
      <c r="A34" s="16" t="s">
        <v>24</v>
      </c>
      <c r="B34" s="114">
        <v>2.9</v>
      </c>
      <c r="C34" s="115">
        <v>7.0000000000000001E-3</v>
      </c>
      <c r="D34" s="33">
        <f t="shared" si="0"/>
        <v>0.2413793103448276</v>
      </c>
      <c r="E34" s="32"/>
      <c r="F34" s="34">
        <f t="shared" si="1"/>
        <v>7.0000000000000001E-3</v>
      </c>
      <c r="G34" s="110">
        <v>0.2</v>
      </c>
      <c r="H34" s="32"/>
      <c r="I34" s="33" t="str">
        <f t="shared" si="2"/>
        <v/>
      </c>
      <c r="J34" s="33">
        <v>0.04</v>
      </c>
      <c r="K34" s="34" t="str">
        <f t="shared" si="3"/>
        <v/>
      </c>
    </row>
    <row r="35" spans="1:26" x14ac:dyDescent="0.2">
      <c r="A35" s="16" t="s">
        <v>25</v>
      </c>
      <c r="B35" s="114">
        <v>2.2999999999999998</v>
      </c>
      <c r="C35" s="32">
        <v>1.8281999999999998</v>
      </c>
      <c r="D35" s="33">
        <f t="shared" si="0"/>
        <v>79.486956521739131</v>
      </c>
      <c r="E35" s="32">
        <v>0.9</v>
      </c>
      <c r="F35" s="34">
        <f t="shared" si="1"/>
        <v>0.9281999999999998</v>
      </c>
      <c r="G35" s="110">
        <v>1</v>
      </c>
      <c r="H35" s="32">
        <v>0.38474999999999987</v>
      </c>
      <c r="I35" s="33">
        <f t="shared" si="2"/>
        <v>38.474999999999987</v>
      </c>
      <c r="J35" s="33">
        <v>0.3</v>
      </c>
      <c r="K35" s="34">
        <f t="shared" si="3"/>
        <v>8.4749999999999881E-2</v>
      </c>
    </row>
    <row r="36" spans="1:26" x14ac:dyDescent="0.2">
      <c r="A36" s="16" t="s">
        <v>26</v>
      </c>
      <c r="B36" s="114">
        <v>2.9</v>
      </c>
      <c r="C36" s="32">
        <v>8.8999999999999996E-2</v>
      </c>
      <c r="D36" s="33">
        <f t="shared" si="0"/>
        <v>3.068965517241379</v>
      </c>
      <c r="E36" s="32">
        <v>0.05</v>
      </c>
      <c r="F36" s="34">
        <f t="shared" si="1"/>
        <v>3.8999999999999993E-2</v>
      </c>
      <c r="G36" s="110">
        <v>1.6</v>
      </c>
      <c r="H36" s="32">
        <v>5.8000000000000003E-2</v>
      </c>
      <c r="I36" s="33">
        <f t="shared" si="2"/>
        <v>3.6249999999999996</v>
      </c>
      <c r="J36" s="33">
        <v>0.06</v>
      </c>
      <c r="K36" s="34">
        <f t="shared" si="3"/>
        <v>-1.9999999999999948E-3</v>
      </c>
    </row>
    <row r="37" spans="1:26" hidden="1" x14ac:dyDescent="0.2">
      <c r="A37" s="16" t="s">
        <v>27</v>
      </c>
      <c r="B37" s="114">
        <v>0</v>
      </c>
      <c r="C37" s="32"/>
      <c r="D37" s="33" t="str">
        <f t="shared" si="0"/>
        <v/>
      </c>
      <c r="E37" s="32"/>
      <c r="F37" s="34" t="str">
        <f t="shared" si="1"/>
        <v/>
      </c>
      <c r="G37" s="110">
        <v>0</v>
      </c>
      <c r="H37" s="32"/>
      <c r="I37" s="33" t="str">
        <f t="shared" si="2"/>
        <v/>
      </c>
      <c r="J37" s="33"/>
      <c r="K37" s="34" t="str">
        <f t="shared" si="3"/>
        <v/>
      </c>
    </row>
    <row r="38" spans="1:26" x14ac:dyDescent="0.2">
      <c r="A38" s="16" t="s">
        <v>28</v>
      </c>
      <c r="B38" s="114">
        <v>4.3</v>
      </c>
      <c r="C38" s="32">
        <v>0.129</v>
      </c>
      <c r="D38" s="33">
        <f t="shared" si="0"/>
        <v>3.0000000000000004</v>
      </c>
      <c r="E38" s="32">
        <v>0.03</v>
      </c>
      <c r="F38" s="34">
        <f t="shared" si="1"/>
        <v>9.9000000000000005E-2</v>
      </c>
      <c r="G38" s="110">
        <v>1.6</v>
      </c>
      <c r="H38" s="32">
        <v>7.5999999999999998E-2</v>
      </c>
      <c r="I38" s="33">
        <f t="shared" si="2"/>
        <v>4.7499999999999991</v>
      </c>
      <c r="J38" s="33">
        <v>0.01</v>
      </c>
      <c r="K38" s="34">
        <f t="shared" si="3"/>
        <v>6.6000000000000003E-2</v>
      </c>
    </row>
    <row r="39" spans="1:26" s="23" customFormat="1" ht="15" x14ac:dyDescent="0.25">
      <c r="A39" s="16" t="s">
        <v>29</v>
      </c>
      <c r="B39" s="114">
        <v>1.4</v>
      </c>
      <c r="C39" s="32">
        <v>0.2</v>
      </c>
      <c r="D39" s="33">
        <f t="shared" si="0"/>
        <v>14.285714285714288</v>
      </c>
      <c r="E39" s="32">
        <v>0.1</v>
      </c>
      <c r="F39" s="34">
        <f t="shared" si="1"/>
        <v>0.1</v>
      </c>
      <c r="G39" s="18">
        <v>0.1</v>
      </c>
      <c r="H39" s="115">
        <v>0.01</v>
      </c>
      <c r="I39" s="33">
        <f t="shared" si="2"/>
        <v>10</v>
      </c>
      <c r="J39" s="33">
        <v>0.01</v>
      </c>
      <c r="K39" s="34">
        <f t="shared" si="3"/>
        <v>0</v>
      </c>
    </row>
    <row r="40" spans="1:26" s="23" customFormat="1" ht="15" x14ac:dyDescent="0.25">
      <c r="A40" s="12" t="s">
        <v>30</v>
      </c>
      <c r="B40" s="14">
        <v>21.2</v>
      </c>
      <c r="C40" s="30">
        <f>SUM(C41:C47)</f>
        <v>22.780999999999999</v>
      </c>
      <c r="D40" s="30">
        <f t="shared" si="0"/>
        <v>107.45754716981133</v>
      </c>
      <c r="E40" s="30">
        <v>16.7</v>
      </c>
      <c r="F40" s="31">
        <f t="shared" si="1"/>
        <v>6.0809999999999995</v>
      </c>
      <c r="G40" s="111">
        <v>66.8</v>
      </c>
      <c r="H40" s="30">
        <f>SUM(H41:H47)</f>
        <v>49.685000000000002</v>
      </c>
      <c r="I40" s="30">
        <f>IF(H40&gt;0,H40/G40*100,"")</f>
        <v>74.378742514970071</v>
      </c>
      <c r="J40" s="30">
        <v>40.4</v>
      </c>
      <c r="K40" s="31">
        <f t="shared" si="3"/>
        <v>9.2850000000000037</v>
      </c>
    </row>
    <row r="41" spans="1:26" x14ac:dyDescent="0.2">
      <c r="A41" s="16" t="s">
        <v>31</v>
      </c>
      <c r="B41" s="114">
        <v>0.1</v>
      </c>
      <c r="C41" s="115">
        <v>4.5999999999999999E-2</v>
      </c>
      <c r="D41" s="33">
        <f t="shared" si="0"/>
        <v>46</v>
      </c>
      <c r="E41" s="32">
        <v>0.1</v>
      </c>
      <c r="F41" s="34">
        <f t="shared" si="1"/>
        <v>-5.4000000000000006E-2</v>
      </c>
      <c r="G41" s="110">
        <v>0.3</v>
      </c>
      <c r="H41" s="33">
        <v>0.11</v>
      </c>
      <c r="I41" s="33">
        <f t="shared" si="2"/>
        <v>36.666666666666671</v>
      </c>
      <c r="J41" s="33">
        <v>0.1</v>
      </c>
      <c r="K41" s="34">
        <f t="shared" si="3"/>
        <v>9.999999999999995E-3</v>
      </c>
    </row>
    <row r="42" spans="1:26" x14ac:dyDescent="0.2">
      <c r="A42" s="16" t="s">
        <v>32</v>
      </c>
      <c r="B42" s="114">
        <v>0.5</v>
      </c>
      <c r="C42" s="115">
        <v>2.5000000000000001E-2</v>
      </c>
      <c r="D42" s="33">
        <f t="shared" si="0"/>
        <v>5</v>
      </c>
      <c r="E42" s="32">
        <v>0.2</v>
      </c>
      <c r="F42" s="34">
        <f t="shared" si="1"/>
        <v>-0.17500000000000002</v>
      </c>
      <c r="G42" s="110">
        <v>1.1000000000000001</v>
      </c>
      <c r="H42" s="66">
        <v>7.0000000000000007E-2</v>
      </c>
      <c r="I42" s="33">
        <f t="shared" si="2"/>
        <v>6.3636363636363642</v>
      </c>
      <c r="J42" s="33">
        <v>0.1</v>
      </c>
      <c r="K42" s="34">
        <f t="shared" si="3"/>
        <v>-0.03</v>
      </c>
    </row>
    <row r="43" spans="1:26" x14ac:dyDescent="0.2">
      <c r="A43" s="16" t="s">
        <v>33</v>
      </c>
      <c r="B43" s="18">
        <v>0.6</v>
      </c>
      <c r="C43" s="33">
        <v>0.61</v>
      </c>
      <c r="D43" s="33">
        <f t="shared" si="0"/>
        <v>101.66666666666666</v>
      </c>
      <c r="E43" s="33">
        <v>1.56</v>
      </c>
      <c r="F43" s="34">
        <f t="shared" si="1"/>
        <v>-0.95000000000000007</v>
      </c>
      <c r="G43" s="110">
        <v>2</v>
      </c>
      <c r="H43" s="119">
        <v>3.105</v>
      </c>
      <c r="I43" s="119">
        <f t="shared" si="2"/>
        <v>155.25</v>
      </c>
      <c r="J43" s="33">
        <v>2.2400000000000002</v>
      </c>
      <c r="K43" s="34">
        <f t="shared" si="3"/>
        <v>0.86499999999999977</v>
      </c>
    </row>
    <row r="44" spans="1:26" x14ac:dyDescent="0.2">
      <c r="A44" s="16" t="s">
        <v>34</v>
      </c>
      <c r="B44" s="116">
        <v>4.8</v>
      </c>
      <c r="C44" s="33">
        <v>6.4</v>
      </c>
      <c r="D44" s="33">
        <f t="shared" si="0"/>
        <v>133.33333333333334</v>
      </c>
      <c r="E44" s="33">
        <v>4.4000000000000004</v>
      </c>
      <c r="F44" s="34">
        <f t="shared" si="1"/>
        <v>2</v>
      </c>
      <c r="G44" s="110">
        <v>22.8</v>
      </c>
      <c r="H44" s="33">
        <v>23</v>
      </c>
      <c r="I44" s="33">
        <f t="shared" si="2"/>
        <v>100.87719298245614</v>
      </c>
      <c r="J44" s="33">
        <v>22.2</v>
      </c>
      <c r="K44" s="34">
        <f t="shared" si="3"/>
        <v>0.80000000000000071</v>
      </c>
    </row>
    <row r="45" spans="1:26" x14ac:dyDescent="0.2">
      <c r="A45" s="16" t="s">
        <v>35</v>
      </c>
      <c r="B45" s="114">
        <v>9.6999999999999993</v>
      </c>
      <c r="C45" s="32">
        <v>6.3</v>
      </c>
      <c r="D45" s="33">
        <f t="shared" si="0"/>
        <v>64.948453608247419</v>
      </c>
      <c r="E45" s="32">
        <v>5.3</v>
      </c>
      <c r="F45" s="34">
        <f t="shared" si="1"/>
        <v>1</v>
      </c>
      <c r="G45" s="110">
        <v>15.9</v>
      </c>
      <c r="H45" s="33">
        <v>9.9</v>
      </c>
      <c r="I45" s="33">
        <f t="shared" si="2"/>
        <v>62.264150943396224</v>
      </c>
      <c r="J45" s="33">
        <v>8.3000000000000007</v>
      </c>
      <c r="K45" s="34">
        <f t="shared" si="3"/>
        <v>1.5999999999999996</v>
      </c>
    </row>
    <row r="46" spans="1:26" s="23" customFormat="1" ht="15" x14ac:dyDescent="0.25">
      <c r="A46" s="16" t="s">
        <v>36</v>
      </c>
      <c r="B46" s="114">
        <v>1.6</v>
      </c>
      <c r="C46" s="32">
        <v>2.2000000000000002</v>
      </c>
      <c r="D46" s="33">
        <f t="shared" si="0"/>
        <v>137.5</v>
      </c>
      <c r="E46" s="32"/>
      <c r="F46" s="34">
        <f t="shared" si="1"/>
        <v>2.2000000000000002</v>
      </c>
      <c r="G46" s="110">
        <v>18.2</v>
      </c>
      <c r="H46" s="33">
        <v>7.4</v>
      </c>
      <c r="I46" s="33">
        <f t="shared" si="2"/>
        <v>40.659340659340664</v>
      </c>
      <c r="J46" s="33"/>
      <c r="K46" s="34">
        <f t="shared" si="3"/>
        <v>7.4</v>
      </c>
    </row>
    <row r="47" spans="1:26" x14ac:dyDescent="0.2">
      <c r="A47" s="16" t="s">
        <v>37</v>
      </c>
      <c r="B47" s="114">
        <v>3.9</v>
      </c>
      <c r="C47" s="32">
        <v>7.2</v>
      </c>
      <c r="D47" s="32">
        <f t="shared" si="0"/>
        <v>184.61538461538461</v>
      </c>
      <c r="E47" s="32">
        <v>5.0999999999999996</v>
      </c>
      <c r="F47" s="34">
        <f t="shared" si="1"/>
        <v>2.1000000000000005</v>
      </c>
      <c r="G47" s="110">
        <v>6.6</v>
      </c>
      <c r="H47" s="33">
        <v>6.1</v>
      </c>
      <c r="I47" s="33">
        <f t="shared" si="2"/>
        <v>92.424242424242422</v>
      </c>
      <c r="J47" s="33">
        <v>7.5</v>
      </c>
      <c r="K47" s="34">
        <f t="shared" si="3"/>
        <v>-1.4000000000000004</v>
      </c>
    </row>
    <row r="48" spans="1:26" hidden="1" x14ac:dyDescent="0.2">
      <c r="A48" s="16" t="s">
        <v>38</v>
      </c>
      <c r="B48" s="114">
        <v>0</v>
      </c>
      <c r="C48" s="32"/>
      <c r="D48" s="33" t="str">
        <f t="shared" si="0"/>
        <v/>
      </c>
      <c r="E48" s="32"/>
      <c r="F48" s="34" t="str">
        <f t="shared" si="1"/>
        <v/>
      </c>
      <c r="G48" s="110">
        <v>0</v>
      </c>
      <c r="H48" s="33"/>
      <c r="I48" s="33" t="str">
        <f t="shared" si="2"/>
        <v/>
      </c>
      <c r="J48" s="33"/>
      <c r="K48" s="34" t="str">
        <f t="shared" si="3"/>
        <v/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38" customFormat="1" ht="15" x14ac:dyDescent="0.25">
      <c r="A49" s="12" t="s">
        <v>112</v>
      </c>
      <c r="B49" s="14">
        <v>17.2</v>
      </c>
      <c r="C49" s="30">
        <f>SUM(C50:C56)</f>
        <v>11.603</v>
      </c>
      <c r="D49" s="30">
        <f t="shared" si="0"/>
        <v>67.45930232558139</v>
      </c>
      <c r="E49" s="30">
        <v>11.4</v>
      </c>
      <c r="F49" s="31">
        <f t="shared" si="1"/>
        <v>0.2029999999999994</v>
      </c>
      <c r="G49" s="120">
        <v>26.4</v>
      </c>
      <c r="H49" s="30">
        <f>SUM(H50:H56)</f>
        <v>17.611999999999998</v>
      </c>
      <c r="I49" s="30">
        <f t="shared" si="2"/>
        <v>66.712121212121218</v>
      </c>
      <c r="J49" s="36">
        <v>12.8</v>
      </c>
      <c r="K49" s="31">
        <f t="shared" si="3"/>
        <v>4.8119999999999976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">
      <c r="A50" s="16" t="s">
        <v>40</v>
      </c>
      <c r="B50" s="114">
        <v>0.2</v>
      </c>
      <c r="C50" s="32">
        <v>0.1</v>
      </c>
      <c r="D50" s="33">
        <f t="shared" si="0"/>
        <v>50</v>
      </c>
      <c r="E50" s="32">
        <v>0.2</v>
      </c>
      <c r="F50" s="34">
        <f t="shared" si="1"/>
        <v>-0.1</v>
      </c>
      <c r="G50" s="110">
        <v>1.1000000000000001</v>
      </c>
      <c r="H50" s="39">
        <v>0.5</v>
      </c>
      <c r="I50" s="33">
        <f t="shared" si="2"/>
        <v>45.454545454545453</v>
      </c>
      <c r="J50" s="39">
        <v>0.8</v>
      </c>
      <c r="K50" s="34">
        <f t="shared" si="3"/>
        <v>-0.30000000000000004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">
      <c r="A51" s="16" t="s">
        <v>41</v>
      </c>
      <c r="B51" s="114">
        <v>0.9</v>
      </c>
      <c r="C51" s="32">
        <v>0.4</v>
      </c>
      <c r="D51" s="33">
        <f t="shared" si="0"/>
        <v>44.44444444444445</v>
      </c>
      <c r="E51" s="32">
        <v>0.4</v>
      </c>
      <c r="F51" s="34">
        <f t="shared" si="1"/>
        <v>0</v>
      </c>
      <c r="G51" s="110">
        <v>0.3</v>
      </c>
      <c r="H51" s="33"/>
      <c r="I51" s="33" t="str">
        <f t="shared" si="2"/>
        <v/>
      </c>
      <c r="J51" s="33"/>
      <c r="K51" s="34" t="str">
        <f t="shared" si="3"/>
        <v/>
      </c>
      <c r="L51" s="20"/>
      <c r="M51" s="20"/>
      <c r="N51" s="20"/>
      <c r="O51" s="20" t="s">
        <v>109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">
      <c r="A52" s="16" t="s">
        <v>42</v>
      </c>
      <c r="B52" s="114">
        <v>3.5</v>
      </c>
      <c r="C52" s="32">
        <v>1.9</v>
      </c>
      <c r="D52" s="33">
        <f t="shared" si="0"/>
        <v>54.285714285714285</v>
      </c>
      <c r="E52" s="32">
        <v>2.4</v>
      </c>
      <c r="F52" s="34">
        <f t="shared" si="1"/>
        <v>-0.5</v>
      </c>
      <c r="G52" s="110">
        <v>14.2</v>
      </c>
      <c r="H52" s="33">
        <v>8.5</v>
      </c>
      <c r="I52" s="33">
        <f t="shared" si="2"/>
        <v>59.859154929577464</v>
      </c>
      <c r="J52" s="33">
        <v>2.4</v>
      </c>
      <c r="K52" s="34">
        <f t="shared" si="3"/>
        <v>6.1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">
      <c r="A53" s="16" t="s">
        <v>43</v>
      </c>
      <c r="B53" s="114">
        <v>2.2000000000000002</v>
      </c>
      <c r="C53" s="32">
        <v>1.415</v>
      </c>
      <c r="D53" s="33">
        <f t="shared" si="0"/>
        <v>64.318181818181813</v>
      </c>
      <c r="E53" s="32">
        <v>1.5</v>
      </c>
      <c r="F53" s="34">
        <f t="shared" si="1"/>
        <v>-8.4999999999999964E-2</v>
      </c>
      <c r="G53" s="18">
        <v>0.1</v>
      </c>
      <c r="H53" s="33">
        <v>0.20599999999999999</v>
      </c>
      <c r="I53" s="33">
        <f t="shared" si="2"/>
        <v>205.99999999999997</v>
      </c>
      <c r="J53" s="33">
        <v>0.01</v>
      </c>
      <c r="K53" s="34">
        <f t="shared" si="3"/>
        <v>0.19599999999999998</v>
      </c>
    </row>
    <row r="54" spans="1:26" s="23" customFormat="1" ht="15" x14ac:dyDescent="0.25">
      <c r="A54" s="16" t="s">
        <v>113</v>
      </c>
      <c r="B54" s="114">
        <v>4</v>
      </c>
      <c r="C54" s="32">
        <v>2</v>
      </c>
      <c r="D54" s="33">
        <f t="shared" si="0"/>
        <v>50</v>
      </c>
      <c r="E54" s="32">
        <v>1.6</v>
      </c>
      <c r="F54" s="34">
        <f t="shared" si="1"/>
        <v>0.39999999999999991</v>
      </c>
      <c r="G54" s="110">
        <v>1.6</v>
      </c>
      <c r="H54" s="33">
        <v>0.2</v>
      </c>
      <c r="I54" s="33">
        <f t="shared" si="2"/>
        <v>12.5</v>
      </c>
      <c r="J54" s="33">
        <v>1</v>
      </c>
      <c r="K54" s="34">
        <f t="shared" si="3"/>
        <v>-0.8</v>
      </c>
    </row>
    <row r="55" spans="1:26" x14ac:dyDescent="0.2">
      <c r="A55" s="16" t="s">
        <v>45</v>
      </c>
      <c r="B55" s="114">
        <v>0.7</v>
      </c>
      <c r="C55" s="115">
        <v>8.7999999999999995E-2</v>
      </c>
      <c r="D55" s="33">
        <f t="shared" si="0"/>
        <v>12.571428571428573</v>
      </c>
      <c r="E55" s="32">
        <v>0.11</v>
      </c>
      <c r="F55" s="34">
        <f t="shared" si="1"/>
        <v>-2.2000000000000006E-2</v>
      </c>
      <c r="G55" s="110">
        <v>1</v>
      </c>
      <c r="H55" s="33">
        <v>0.106</v>
      </c>
      <c r="I55" s="33">
        <f t="shared" si="2"/>
        <v>10.6</v>
      </c>
      <c r="J55" s="33">
        <v>0.1</v>
      </c>
      <c r="K55" s="34">
        <f t="shared" si="3"/>
        <v>5.9999999999999915E-3</v>
      </c>
    </row>
    <row r="56" spans="1:26" x14ac:dyDescent="0.2">
      <c r="A56" s="40" t="s">
        <v>46</v>
      </c>
      <c r="B56" s="114">
        <v>5.7</v>
      </c>
      <c r="C56" s="32">
        <v>5.7</v>
      </c>
      <c r="D56" s="33">
        <f t="shared" si="0"/>
        <v>100</v>
      </c>
      <c r="E56" s="32">
        <v>5.2</v>
      </c>
      <c r="F56" s="34">
        <f t="shared" si="1"/>
        <v>0.5</v>
      </c>
      <c r="G56" s="110">
        <v>8.1</v>
      </c>
      <c r="H56" s="33">
        <v>8.1</v>
      </c>
      <c r="I56" s="33">
        <f t="shared" si="2"/>
        <v>100</v>
      </c>
      <c r="J56" s="33">
        <v>8.5</v>
      </c>
      <c r="K56" s="34">
        <f t="shared" si="3"/>
        <v>-0.40000000000000036</v>
      </c>
    </row>
    <row r="57" spans="1:26" s="23" customFormat="1" ht="15" x14ac:dyDescent="0.25">
      <c r="A57" s="12" t="s">
        <v>47</v>
      </c>
      <c r="B57" s="117">
        <v>57</v>
      </c>
      <c r="C57" s="30">
        <f>SUM(C58:C71)</f>
        <v>5.8520000000000003</v>
      </c>
      <c r="D57" s="30">
        <f t="shared" si="0"/>
        <v>10.266666666666667</v>
      </c>
      <c r="E57" s="30">
        <v>8.1999999999999993</v>
      </c>
      <c r="F57" s="31">
        <f t="shared" si="1"/>
        <v>-2.347999999999999</v>
      </c>
      <c r="G57" s="111">
        <v>27</v>
      </c>
      <c r="H57" s="30">
        <f>SUM(H58:H71)</f>
        <v>4.4709999999999992</v>
      </c>
      <c r="I57" s="30">
        <f t="shared" si="2"/>
        <v>16.559259259259257</v>
      </c>
      <c r="J57" s="30">
        <v>6.9</v>
      </c>
      <c r="K57" s="31">
        <f t="shared" si="3"/>
        <v>-2.4290000000000012</v>
      </c>
    </row>
    <row r="58" spans="1:26" hidden="1" x14ac:dyDescent="0.2">
      <c r="A58" s="16" t="s">
        <v>48</v>
      </c>
      <c r="B58" s="118">
        <v>2.2999999999999998</v>
      </c>
      <c r="C58" s="33"/>
      <c r="D58" s="33" t="str">
        <f t="shared" si="0"/>
        <v/>
      </c>
      <c r="E58" s="33"/>
      <c r="F58" s="34" t="str">
        <f t="shared" si="1"/>
        <v/>
      </c>
      <c r="G58" s="110">
        <v>1.3</v>
      </c>
      <c r="H58" s="33"/>
      <c r="I58" s="33" t="str">
        <f t="shared" si="2"/>
        <v/>
      </c>
      <c r="J58" s="33"/>
      <c r="K58" s="34" t="str">
        <f t="shared" si="3"/>
        <v/>
      </c>
    </row>
    <row r="59" spans="1:26" hidden="1" x14ac:dyDescent="0.2">
      <c r="A59" s="16" t="s">
        <v>49</v>
      </c>
      <c r="B59" s="118">
        <v>2.1</v>
      </c>
      <c r="C59" s="33"/>
      <c r="D59" s="33" t="str">
        <f t="shared" si="0"/>
        <v/>
      </c>
      <c r="E59" s="33"/>
      <c r="F59" s="34" t="str">
        <f t="shared" si="1"/>
        <v/>
      </c>
      <c r="G59" s="110">
        <v>1.3</v>
      </c>
      <c r="H59" s="33"/>
      <c r="I59" s="33" t="str">
        <f t="shared" si="2"/>
        <v/>
      </c>
      <c r="J59" s="33"/>
      <c r="K59" s="34" t="str">
        <f t="shared" si="3"/>
        <v/>
      </c>
    </row>
    <row r="60" spans="1:26" x14ac:dyDescent="0.2">
      <c r="A60" s="16" t="s">
        <v>50</v>
      </c>
      <c r="B60" s="118">
        <v>0.7</v>
      </c>
      <c r="C60" s="33">
        <v>0.08</v>
      </c>
      <c r="D60" s="33">
        <f t="shared" si="0"/>
        <v>11.428571428571429</v>
      </c>
      <c r="E60" s="33">
        <v>0.1</v>
      </c>
      <c r="F60" s="34">
        <f t="shared" si="1"/>
        <v>-2.0000000000000004E-2</v>
      </c>
      <c r="G60" s="110">
        <v>0.8</v>
      </c>
      <c r="H60" s="33">
        <v>0.7</v>
      </c>
      <c r="I60" s="33">
        <f t="shared" si="2"/>
        <v>87.499999999999986</v>
      </c>
      <c r="J60" s="33">
        <v>1</v>
      </c>
      <c r="K60" s="34">
        <f t="shared" si="3"/>
        <v>-0.30000000000000004</v>
      </c>
    </row>
    <row r="61" spans="1:26" hidden="1" x14ac:dyDescent="0.2">
      <c r="A61" s="16" t="s">
        <v>51</v>
      </c>
      <c r="B61" s="118">
        <v>6.7</v>
      </c>
      <c r="C61" s="33"/>
      <c r="D61" s="33" t="str">
        <f t="shared" si="0"/>
        <v/>
      </c>
      <c r="E61" s="33"/>
      <c r="F61" s="34" t="str">
        <f t="shared" si="1"/>
        <v/>
      </c>
      <c r="G61" s="110">
        <v>3.1</v>
      </c>
      <c r="H61" s="33">
        <v>0.1</v>
      </c>
      <c r="I61" s="33">
        <f t="shared" si="2"/>
        <v>3.225806451612903</v>
      </c>
      <c r="J61" s="33"/>
      <c r="K61" s="34">
        <f t="shared" si="3"/>
        <v>0.1</v>
      </c>
    </row>
    <row r="62" spans="1:26" x14ac:dyDescent="0.2">
      <c r="A62" s="16" t="s">
        <v>52</v>
      </c>
      <c r="B62" s="118">
        <v>6.7</v>
      </c>
      <c r="C62" s="66">
        <v>1.2999999999999999E-2</v>
      </c>
      <c r="D62" s="33">
        <f t="shared" si="0"/>
        <v>0.19402985074626866</v>
      </c>
      <c r="E62" s="33"/>
      <c r="F62" s="34">
        <f t="shared" si="1"/>
        <v>1.2999999999999999E-2</v>
      </c>
      <c r="G62" s="110">
        <v>0.7</v>
      </c>
      <c r="H62" s="33"/>
      <c r="I62" s="33" t="str">
        <f t="shared" si="2"/>
        <v/>
      </c>
      <c r="J62" s="33">
        <v>1E-3</v>
      </c>
      <c r="K62" s="34" t="str">
        <f t="shared" si="3"/>
        <v/>
      </c>
    </row>
    <row r="63" spans="1:26" x14ac:dyDescent="0.2">
      <c r="A63" s="16" t="s">
        <v>53</v>
      </c>
      <c r="B63" s="118">
        <v>7.1</v>
      </c>
      <c r="C63" s="33">
        <v>0.5</v>
      </c>
      <c r="D63" s="33">
        <f t="shared" si="0"/>
        <v>7.042253521126761</v>
      </c>
      <c r="E63" s="33">
        <v>0.8</v>
      </c>
      <c r="F63" s="34">
        <f t="shared" si="1"/>
        <v>-0.30000000000000004</v>
      </c>
      <c r="G63" s="110">
        <v>0.8</v>
      </c>
      <c r="H63" s="33">
        <v>0.3</v>
      </c>
      <c r="I63" s="33">
        <f t="shared" si="2"/>
        <v>37.499999999999993</v>
      </c>
      <c r="J63" s="33">
        <v>0.4</v>
      </c>
      <c r="K63" s="34">
        <f t="shared" si="3"/>
        <v>-0.10000000000000003</v>
      </c>
    </row>
    <row r="64" spans="1:26" hidden="1" x14ac:dyDescent="0.2">
      <c r="A64" s="16" t="s">
        <v>54</v>
      </c>
      <c r="B64" s="118">
        <v>4</v>
      </c>
      <c r="C64" s="33"/>
      <c r="D64" s="33" t="str">
        <f t="shared" si="0"/>
        <v/>
      </c>
      <c r="E64" s="33">
        <v>0.01</v>
      </c>
      <c r="F64" s="34" t="str">
        <f t="shared" si="1"/>
        <v/>
      </c>
      <c r="G64" s="110">
        <v>1.2</v>
      </c>
      <c r="H64" s="33"/>
      <c r="I64" s="33" t="str">
        <f t="shared" si="2"/>
        <v/>
      </c>
      <c r="J64" s="33">
        <v>0.16</v>
      </c>
      <c r="K64" s="34" t="str">
        <f t="shared" si="3"/>
        <v/>
      </c>
    </row>
    <row r="65" spans="1:12" hidden="1" x14ac:dyDescent="0.2">
      <c r="A65" s="16" t="s">
        <v>55</v>
      </c>
      <c r="B65" s="118">
        <v>2</v>
      </c>
      <c r="C65" s="33"/>
      <c r="D65" s="33" t="str">
        <f t="shared" si="0"/>
        <v/>
      </c>
      <c r="E65" s="33"/>
      <c r="F65" s="34" t="str">
        <f t="shared" si="1"/>
        <v/>
      </c>
      <c r="G65" s="110">
        <v>0.2</v>
      </c>
      <c r="H65" s="33"/>
      <c r="I65" s="33" t="str">
        <f t="shared" si="2"/>
        <v/>
      </c>
      <c r="J65" s="33"/>
      <c r="K65" s="34" t="str">
        <f t="shared" si="3"/>
        <v/>
      </c>
    </row>
    <row r="66" spans="1:12" x14ac:dyDescent="0.2">
      <c r="A66" s="16" t="s">
        <v>56</v>
      </c>
      <c r="B66" s="118">
        <v>13.8</v>
      </c>
      <c r="C66" s="33">
        <v>2.8</v>
      </c>
      <c r="D66" s="33">
        <f t="shared" si="0"/>
        <v>20.289855072463766</v>
      </c>
      <c r="E66" s="33">
        <v>3</v>
      </c>
      <c r="F66" s="34">
        <f t="shared" si="1"/>
        <v>-0.20000000000000018</v>
      </c>
      <c r="G66" s="110">
        <v>1.1000000000000001</v>
      </c>
      <c r="H66" s="33">
        <v>0.1</v>
      </c>
      <c r="I66" s="33">
        <f t="shared" si="2"/>
        <v>9.0909090909090917</v>
      </c>
      <c r="J66" s="33">
        <v>0.2</v>
      </c>
      <c r="K66" s="34">
        <f t="shared" si="3"/>
        <v>-0.1</v>
      </c>
    </row>
    <row r="67" spans="1:12" x14ac:dyDescent="0.2">
      <c r="A67" s="16" t="s">
        <v>57</v>
      </c>
      <c r="B67" s="118">
        <v>2</v>
      </c>
      <c r="C67" s="33">
        <v>0.3</v>
      </c>
      <c r="D67" s="33">
        <f t="shared" si="0"/>
        <v>15</v>
      </c>
      <c r="E67" s="33">
        <v>0.2</v>
      </c>
      <c r="F67" s="34">
        <f t="shared" si="1"/>
        <v>9.9999999999999978E-2</v>
      </c>
      <c r="G67" s="110">
        <v>2.1</v>
      </c>
      <c r="H67" s="33">
        <v>0.2</v>
      </c>
      <c r="I67" s="33">
        <f t="shared" si="2"/>
        <v>9.5238095238095237</v>
      </c>
      <c r="J67" s="33">
        <v>0.3</v>
      </c>
      <c r="K67" s="34">
        <f t="shared" si="3"/>
        <v>-9.9999999999999978E-2</v>
      </c>
    </row>
    <row r="68" spans="1:12" hidden="1" x14ac:dyDescent="0.2">
      <c r="A68" s="16" t="s">
        <v>58</v>
      </c>
      <c r="B68" s="118">
        <v>2.6</v>
      </c>
      <c r="C68" s="33"/>
      <c r="D68" s="33" t="str">
        <f t="shared" si="0"/>
        <v/>
      </c>
      <c r="E68" s="33">
        <v>0.89</v>
      </c>
      <c r="F68" s="34" t="str">
        <f t="shared" si="1"/>
        <v/>
      </c>
      <c r="G68" s="110">
        <v>1.2</v>
      </c>
      <c r="H68" s="33"/>
      <c r="I68" s="33" t="str">
        <f t="shared" si="2"/>
        <v/>
      </c>
      <c r="J68" s="33">
        <v>0.42</v>
      </c>
      <c r="K68" s="34" t="str">
        <f t="shared" si="3"/>
        <v/>
      </c>
    </row>
    <row r="69" spans="1:12" x14ac:dyDescent="0.2">
      <c r="A69" s="16" t="s">
        <v>59</v>
      </c>
      <c r="B69" s="118">
        <v>4.0999999999999996</v>
      </c>
      <c r="C69" s="33">
        <v>1.5640000000000001</v>
      </c>
      <c r="D69" s="33">
        <f t="shared" si="0"/>
        <v>38.146341463414643</v>
      </c>
      <c r="E69" s="33">
        <v>2.2000000000000002</v>
      </c>
      <c r="F69" s="34">
        <f t="shared" si="1"/>
        <v>-0.63600000000000012</v>
      </c>
      <c r="G69" s="18">
        <v>3.8</v>
      </c>
      <c r="H69" s="33">
        <v>1.006</v>
      </c>
      <c r="I69" s="33">
        <f t="shared" si="2"/>
        <v>26.473684210526315</v>
      </c>
      <c r="J69" s="33">
        <v>1.4</v>
      </c>
      <c r="K69" s="34">
        <f t="shared" si="3"/>
        <v>-0.39399999999999991</v>
      </c>
    </row>
    <row r="70" spans="1:12" s="23" customFormat="1" ht="15" x14ac:dyDescent="0.25">
      <c r="A70" s="16" t="s">
        <v>60</v>
      </c>
      <c r="B70" s="118">
        <v>0.9</v>
      </c>
      <c r="C70" s="33">
        <v>0.4</v>
      </c>
      <c r="D70" s="33">
        <f t="shared" si="0"/>
        <v>44.44444444444445</v>
      </c>
      <c r="E70" s="33">
        <v>0.5</v>
      </c>
      <c r="F70" s="34">
        <f t="shared" si="1"/>
        <v>-9.9999999999999978E-2</v>
      </c>
      <c r="G70" s="110">
        <v>7.5</v>
      </c>
      <c r="H70" s="33">
        <v>1.8</v>
      </c>
      <c r="I70" s="33">
        <f t="shared" si="2"/>
        <v>24.000000000000004</v>
      </c>
      <c r="J70" s="33">
        <v>2.7</v>
      </c>
      <c r="K70" s="34">
        <f t="shared" si="3"/>
        <v>-0.90000000000000013</v>
      </c>
    </row>
    <row r="71" spans="1:12" x14ac:dyDescent="0.2">
      <c r="A71" s="16" t="s">
        <v>61</v>
      </c>
      <c r="B71" s="118">
        <v>2.1</v>
      </c>
      <c r="C71" s="33">
        <v>0.19500000000000001</v>
      </c>
      <c r="D71" s="33">
        <f t="shared" si="0"/>
        <v>9.2857142857142865</v>
      </c>
      <c r="E71" s="33">
        <v>0.5</v>
      </c>
      <c r="F71" s="34">
        <f t="shared" si="1"/>
        <v>-0.30499999999999999</v>
      </c>
      <c r="G71" s="110">
        <v>1.8</v>
      </c>
      <c r="H71" s="33">
        <v>0.26500000000000001</v>
      </c>
      <c r="I71" s="33">
        <f t="shared" si="2"/>
        <v>14.722222222222223</v>
      </c>
      <c r="J71" s="33">
        <v>0.3</v>
      </c>
      <c r="K71" s="34">
        <f t="shared" si="3"/>
        <v>-3.4999999999999976E-2</v>
      </c>
    </row>
    <row r="72" spans="1:12" s="23" customFormat="1" ht="15" x14ac:dyDescent="0.25">
      <c r="A72" s="12" t="s">
        <v>62</v>
      </c>
      <c r="B72" s="117">
        <v>34.299999999999997</v>
      </c>
      <c r="C72" s="30">
        <f>SUM(C73:C78)</f>
        <v>0.77400000000000002</v>
      </c>
      <c r="D72" s="30">
        <f t="shared" si="0"/>
        <v>2.2565597667638486</v>
      </c>
      <c r="E72" s="30">
        <v>6.3</v>
      </c>
      <c r="F72" s="31">
        <f t="shared" si="1"/>
        <v>-5.5259999999999998</v>
      </c>
      <c r="G72" s="111">
        <v>5.0999999999999996</v>
      </c>
      <c r="H72" s="35">
        <f>SUM(H73:H78)</f>
        <v>0.38</v>
      </c>
      <c r="I72" s="30">
        <f t="shared" si="2"/>
        <v>7.4509803921568638</v>
      </c>
      <c r="J72" s="30">
        <v>1.7</v>
      </c>
      <c r="K72" s="31">
        <f t="shared" si="3"/>
        <v>-1.3199999999999998</v>
      </c>
    </row>
    <row r="73" spans="1:12" x14ac:dyDescent="0.2">
      <c r="A73" s="16" t="s">
        <v>63</v>
      </c>
      <c r="B73" s="118">
        <v>4.3</v>
      </c>
      <c r="C73" s="33"/>
      <c r="D73" s="33" t="str">
        <f t="shared" si="0"/>
        <v/>
      </c>
      <c r="E73" s="33">
        <v>0.9</v>
      </c>
      <c r="F73" s="34" t="str">
        <f t="shared" si="1"/>
        <v/>
      </c>
      <c r="G73" s="110">
        <v>0.9</v>
      </c>
      <c r="H73" s="33">
        <v>6.7000000000000004E-2</v>
      </c>
      <c r="I73" s="33">
        <f t="shared" si="2"/>
        <v>7.4444444444444455</v>
      </c>
      <c r="J73" s="33">
        <v>0.6</v>
      </c>
      <c r="K73" s="34">
        <f t="shared" si="3"/>
        <v>-0.53299999999999992</v>
      </c>
    </row>
    <row r="74" spans="1:12" x14ac:dyDescent="0.2">
      <c r="A74" s="16" t="s">
        <v>64</v>
      </c>
      <c r="B74" s="118">
        <v>14.9</v>
      </c>
      <c r="C74" s="33">
        <v>7.5999999999999998E-2</v>
      </c>
      <c r="D74" s="33">
        <f t="shared" ref="D74:D105" si="4">IF(C74&gt;0,C74/B74*100,"")</f>
        <v>0.51006711409395966</v>
      </c>
      <c r="E74" s="33">
        <v>1.25</v>
      </c>
      <c r="F74" s="34">
        <f t="shared" ref="F74:F105" si="5">IF(C74&gt;0,C74-E74,"")</f>
        <v>-1.1739999999999999</v>
      </c>
      <c r="G74" s="110">
        <v>1.4</v>
      </c>
      <c r="H74" s="66">
        <v>4.7E-2</v>
      </c>
      <c r="I74" s="33">
        <f t="shared" ref="I74:I105" si="6">IF(H74&gt;0,H74/G74*100,"")</f>
        <v>3.3571428571428572</v>
      </c>
      <c r="J74" s="33">
        <v>0.35</v>
      </c>
      <c r="K74" s="34">
        <f t="shared" ref="K74:K105" si="7">IF(H74&gt;0,H74-J74,"")</f>
        <v>-0.30299999999999999</v>
      </c>
    </row>
    <row r="75" spans="1:12" x14ac:dyDescent="0.2">
      <c r="A75" s="16" t="s">
        <v>65</v>
      </c>
      <c r="B75" s="118">
        <v>8.6999999999999993</v>
      </c>
      <c r="C75" s="33">
        <v>8.5000000000000006E-2</v>
      </c>
      <c r="D75" s="33">
        <f t="shared" si="4"/>
        <v>0.9770114942528737</v>
      </c>
      <c r="E75" s="33">
        <v>1.3</v>
      </c>
      <c r="F75" s="34">
        <f t="shared" si="5"/>
        <v>-1.2150000000000001</v>
      </c>
      <c r="G75" s="110">
        <v>1.4</v>
      </c>
      <c r="H75" s="66">
        <v>3.5000000000000003E-2</v>
      </c>
      <c r="I75" s="33">
        <f t="shared" si="6"/>
        <v>2.5000000000000004</v>
      </c>
      <c r="J75" s="33">
        <v>0.4</v>
      </c>
      <c r="K75" s="34">
        <f t="shared" si="7"/>
        <v>-0.36499999999999999</v>
      </c>
    </row>
    <row r="76" spans="1:12" s="23" customFormat="1" ht="15" hidden="1" x14ac:dyDescent="0.25">
      <c r="A76" s="16" t="s">
        <v>114</v>
      </c>
      <c r="B76" s="118">
        <v>0</v>
      </c>
      <c r="C76" s="33"/>
      <c r="D76" s="33" t="str">
        <f t="shared" si="4"/>
        <v/>
      </c>
      <c r="E76" s="33"/>
      <c r="F76" s="34" t="str">
        <f t="shared" si="5"/>
        <v/>
      </c>
      <c r="G76" s="18">
        <v>0</v>
      </c>
      <c r="H76" s="33"/>
      <c r="I76" s="33" t="str">
        <f t="shared" si="6"/>
        <v/>
      </c>
      <c r="J76" s="33"/>
      <c r="K76" s="34" t="str">
        <f t="shared" si="7"/>
        <v/>
      </c>
    </row>
    <row r="77" spans="1:12" s="23" customFormat="1" ht="15" hidden="1" x14ac:dyDescent="0.25">
      <c r="A77" s="16" t="s">
        <v>115</v>
      </c>
      <c r="B77" s="117">
        <v>0</v>
      </c>
      <c r="C77" s="30"/>
      <c r="D77" s="33" t="str">
        <f t="shared" si="4"/>
        <v/>
      </c>
      <c r="E77" s="30"/>
      <c r="F77" s="34" t="str">
        <f t="shared" si="5"/>
        <v/>
      </c>
      <c r="G77" s="110">
        <v>0</v>
      </c>
      <c r="H77" s="33">
        <v>0</v>
      </c>
      <c r="I77" s="33" t="str">
        <f t="shared" si="6"/>
        <v/>
      </c>
      <c r="J77" s="33"/>
      <c r="K77" s="34" t="str">
        <f t="shared" si="7"/>
        <v/>
      </c>
      <c r="L77" s="22"/>
    </row>
    <row r="78" spans="1:12" x14ac:dyDescent="0.2">
      <c r="A78" s="16" t="s">
        <v>68</v>
      </c>
      <c r="B78" s="118">
        <v>6.4</v>
      </c>
      <c r="C78" s="33">
        <v>0.61299999999999999</v>
      </c>
      <c r="D78" s="33">
        <f t="shared" si="4"/>
        <v>9.578125</v>
      </c>
      <c r="E78" s="33">
        <v>2.89</v>
      </c>
      <c r="F78" s="34">
        <f t="shared" si="5"/>
        <v>-2.2770000000000001</v>
      </c>
      <c r="G78" s="110">
        <v>1.3</v>
      </c>
      <c r="H78" s="33">
        <v>0.23100000000000001</v>
      </c>
      <c r="I78" s="33">
        <f t="shared" si="6"/>
        <v>17.76923076923077</v>
      </c>
      <c r="J78" s="33">
        <v>0.31</v>
      </c>
      <c r="K78" s="34">
        <f t="shared" si="7"/>
        <v>-7.8999999999999987E-2</v>
      </c>
    </row>
    <row r="79" spans="1:12" s="23" customFormat="1" ht="15" x14ac:dyDescent="0.25">
      <c r="A79" s="12" t="s">
        <v>116</v>
      </c>
      <c r="B79" s="117">
        <v>42.5</v>
      </c>
      <c r="C79" s="30">
        <f>SUM(C80:C94)</f>
        <v>0.91999999999999993</v>
      </c>
      <c r="D79" s="30">
        <f t="shared" si="4"/>
        <v>2.164705882352941</v>
      </c>
      <c r="E79" s="30">
        <v>2.5</v>
      </c>
      <c r="F79" s="31">
        <f t="shared" si="5"/>
        <v>-1.58</v>
      </c>
      <c r="G79" s="111">
        <v>12</v>
      </c>
      <c r="H79" s="30">
        <f>SUM(H80:H94)</f>
        <v>1.2530000000000001</v>
      </c>
      <c r="I79" s="30">
        <f t="shared" si="6"/>
        <v>10.441666666666666</v>
      </c>
      <c r="J79" s="30">
        <v>1.4</v>
      </c>
      <c r="K79" s="31">
        <f t="shared" si="7"/>
        <v>-0.1469999999999998</v>
      </c>
    </row>
    <row r="80" spans="1:12" hidden="1" x14ac:dyDescent="0.2">
      <c r="A80" s="16" t="s">
        <v>70</v>
      </c>
      <c r="B80" s="118">
        <v>0.1</v>
      </c>
      <c r="C80" s="33"/>
      <c r="D80" s="33" t="str">
        <f t="shared" si="4"/>
        <v/>
      </c>
      <c r="E80" s="33"/>
      <c r="F80" s="34" t="str">
        <f t="shared" si="5"/>
        <v/>
      </c>
      <c r="G80" s="110">
        <v>0.1</v>
      </c>
      <c r="H80" s="33"/>
      <c r="I80" s="33" t="str">
        <f t="shared" si="6"/>
        <v/>
      </c>
      <c r="J80" s="33"/>
      <c r="K80" s="34" t="str">
        <f t="shared" si="7"/>
        <v/>
      </c>
    </row>
    <row r="81" spans="1:11" x14ac:dyDescent="0.2">
      <c r="A81" s="16" t="s">
        <v>71</v>
      </c>
      <c r="B81" s="118">
        <v>1.7</v>
      </c>
      <c r="C81" s="33">
        <v>0.218</v>
      </c>
      <c r="D81" s="33">
        <f t="shared" si="4"/>
        <v>12.823529411764707</v>
      </c>
      <c r="E81" s="33"/>
      <c r="F81" s="34">
        <f t="shared" si="5"/>
        <v>0.218</v>
      </c>
      <c r="G81" s="110">
        <v>2.5</v>
      </c>
      <c r="H81" s="33">
        <v>8.2000000000000003E-2</v>
      </c>
      <c r="I81" s="33">
        <f t="shared" si="6"/>
        <v>3.2800000000000002</v>
      </c>
      <c r="J81" s="33"/>
      <c r="K81" s="34">
        <f t="shared" si="7"/>
        <v>8.2000000000000003E-2</v>
      </c>
    </row>
    <row r="82" spans="1:11" hidden="1" x14ac:dyDescent="0.2">
      <c r="A82" s="16" t="s">
        <v>72</v>
      </c>
      <c r="B82" s="118">
        <v>0.6</v>
      </c>
      <c r="C82" s="33"/>
      <c r="D82" s="33" t="str">
        <f t="shared" si="4"/>
        <v/>
      </c>
      <c r="E82" s="33"/>
      <c r="F82" s="34" t="str">
        <f t="shared" si="5"/>
        <v/>
      </c>
      <c r="G82" s="110">
        <v>0.1</v>
      </c>
      <c r="H82" s="33"/>
      <c r="I82" s="33" t="str">
        <f t="shared" si="6"/>
        <v/>
      </c>
      <c r="J82" s="33"/>
      <c r="K82" s="34" t="str">
        <f t="shared" si="7"/>
        <v/>
      </c>
    </row>
    <row r="83" spans="1:11" x14ac:dyDescent="0.2">
      <c r="A83" s="16" t="s">
        <v>73</v>
      </c>
      <c r="B83" s="118">
        <v>0.8</v>
      </c>
      <c r="C83" s="66">
        <v>1.4E-2</v>
      </c>
      <c r="D83" s="33">
        <f t="shared" si="4"/>
        <v>1.7499999999999998</v>
      </c>
      <c r="E83" s="33"/>
      <c r="F83" s="34">
        <f t="shared" si="5"/>
        <v>1.4E-2</v>
      </c>
      <c r="G83" s="110">
        <v>0.4</v>
      </c>
      <c r="H83" s="33">
        <v>0.16300000000000001</v>
      </c>
      <c r="I83" s="33">
        <f t="shared" si="6"/>
        <v>40.75</v>
      </c>
      <c r="J83" s="33"/>
      <c r="K83" s="34">
        <f t="shared" si="7"/>
        <v>0.16300000000000001</v>
      </c>
    </row>
    <row r="84" spans="1:11" x14ac:dyDescent="0.2">
      <c r="A84" s="16" t="s">
        <v>74</v>
      </c>
      <c r="B84" s="118">
        <v>6.5</v>
      </c>
      <c r="C84" s="66">
        <v>0.01</v>
      </c>
      <c r="D84" s="33">
        <f t="shared" si="4"/>
        <v>0.15384615384615385</v>
      </c>
      <c r="E84" s="33"/>
      <c r="F84" s="34">
        <f t="shared" si="5"/>
        <v>0.01</v>
      </c>
      <c r="G84" s="110">
        <v>2</v>
      </c>
      <c r="H84" s="33">
        <v>0.1</v>
      </c>
      <c r="I84" s="33">
        <f t="shared" si="6"/>
        <v>5</v>
      </c>
      <c r="J84" s="33"/>
      <c r="K84" s="34">
        <f t="shared" si="7"/>
        <v>0.1</v>
      </c>
    </row>
    <row r="85" spans="1:11" x14ac:dyDescent="0.2">
      <c r="A85" s="16" t="s">
        <v>75</v>
      </c>
      <c r="B85" s="110">
        <v>5.4</v>
      </c>
      <c r="C85" s="33">
        <v>0.22800000000000001</v>
      </c>
      <c r="D85" s="33">
        <f t="shared" si="4"/>
        <v>4.2222222222222223</v>
      </c>
      <c r="E85" s="33">
        <v>0.54</v>
      </c>
      <c r="F85" s="34">
        <f t="shared" si="5"/>
        <v>-0.31200000000000006</v>
      </c>
      <c r="G85" s="110">
        <v>1.1000000000000001</v>
      </c>
      <c r="H85" s="33">
        <v>0.26100000000000001</v>
      </c>
      <c r="I85" s="33">
        <f t="shared" si="6"/>
        <v>23.727272727272727</v>
      </c>
      <c r="J85" s="33">
        <v>0.22</v>
      </c>
      <c r="K85" s="34">
        <f t="shared" si="7"/>
        <v>4.1000000000000009E-2</v>
      </c>
    </row>
    <row r="86" spans="1:11" hidden="1" x14ac:dyDescent="0.2">
      <c r="A86" s="16" t="s">
        <v>117</v>
      </c>
      <c r="B86" s="110">
        <v>0</v>
      </c>
      <c r="C86" s="33"/>
      <c r="D86" s="33" t="str">
        <f t="shared" si="4"/>
        <v/>
      </c>
      <c r="E86" s="33"/>
      <c r="F86" s="34" t="str">
        <f t="shared" si="5"/>
        <v/>
      </c>
      <c r="G86" s="110">
        <v>0</v>
      </c>
      <c r="H86" s="33"/>
      <c r="I86" s="33" t="str">
        <f t="shared" si="6"/>
        <v/>
      </c>
      <c r="J86" s="33"/>
      <c r="K86" s="34" t="str">
        <f t="shared" si="7"/>
        <v/>
      </c>
    </row>
    <row r="87" spans="1:11" hidden="1" x14ac:dyDescent="0.2">
      <c r="A87" s="16" t="s">
        <v>118</v>
      </c>
      <c r="B87" s="110">
        <v>0</v>
      </c>
      <c r="C87" s="33"/>
      <c r="D87" s="33" t="str">
        <f t="shared" si="4"/>
        <v/>
      </c>
      <c r="E87" s="33"/>
      <c r="F87" s="34" t="str">
        <f t="shared" si="5"/>
        <v/>
      </c>
      <c r="G87" s="110">
        <v>0</v>
      </c>
      <c r="H87" s="33"/>
      <c r="I87" s="33" t="str">
        <f t="shared" si="6"/>
        <v/>
      </c>
      <c r="J87" s="33"/>
      <c r="K87" s="34" t="str">
        <f t="shared" si="7"/>
        <v/>
      </c>
    </row>
    <row r="88" spans="1:11" x14ac:dyDescent="0.2">
      <c r="A88" s="16" t="s">
        <v>78</v>
      </c>
      <c r="B88" s="110">
        <v>4.5999999999999996</v>
      </c>
      <c r="C88" s="33">
        <v>0.19</v>
      </c>
      <c r="D88" s="33">
        <f t="shared" si="4"/>
        <v>4.1304347826086962</v>
      </c>
      <c r="E88" s="33">
        <v>0.24</v>
      </c>
      <c r="F88" s="34">
        <f t="shared" si="5"/>
        <v>-4.9999999999999989E-2</v>
      </c>
      <c r="G88" s="110">
        <v>1</v>
      </c>
      <c r="H88" s="33">
        <v>0.36899999999999999</v>
      </c>
      <c r="I88" s="33">
        <f t="shared" si="6"/>
        <v>36.9</v>
      </c>
      <c r="J88" s="33">
        <v>0.33</v>
      </c>
      <c r="K88" s="34">
        <f t="shared" si="7"/>
        <v>3.8999999999999979E-2</v>
      </c>
    </row>
    <row r="89" spans="1:11" hidden="1" x14ac:dyDescent="0.2">
      <c r="A89" s="16" t="s">
        <v>119</v>
      </c>
      <c r="B89" s="110">
        <v>0</v>
      </c>
      <c r="C89" s="33"/>
      <c r="D89" s="33" t="str">
        <f t="shared" si="4"/>
        <v/>
      </c>
      <c r="E89" s="33"/>
      <c r="F89" s="34" t="str">
        <f t="shared" si="5"/>
        <v/>
      </c>
      <c r="G89" s="110">
        <v>0</v>
      </c>
      <c r="H89" s="33"/>
      <c r="I89" s="33" t="str">
        <f t="shared" si="6"/>
        <v/>
      </c>
      <c r="J89" s="33"/>
      <c r="K89" s="34" t="str">
        <f t="shared" si="7"/>
        <v/>
      </c>
    </row>
    <row r="90" spans="1:11" x14ac:dyDescent="0.2">
      <c r="A90" s="16" t="s">
        <v>80</v>
      </c>
      <c r="B90" s="110">
        <v>8.9</v>
      </c>
      <c r="C90" s="33">
        <v>0.06</v>
      </c>
      <c r="D90" s="33">
        <f t="shared" si="4"/>
        <v>0.6741573033707865</v>
      </c>
      <c r="E90" s="33"/>
      <c r="F90" s="34">
        <f t="shared" si="5"/>
        <v>0.06</v>
      </c>
      <c r="G90" s="110">
        <v>1.3</v>
      </c>
      <c r="H90" s="33">
        <v>0.17799999999999999</v>
      </c>
      <c r="I90" s="33">
        <f t="shared" si="6"/>
        <v>13.692307692307693</v>
      </c>
      <c r="J90" s="33"/>
      <c r="K90" s="34">
        <f t="shared" si="7"/>
        <v>0.17799999999999999</v>
      </c>
    </row>
    <row r="91" spans="1:11" hidden="1" x14ac:dyDescent="0.2">
      <c r="A91" s="16" t="s">
        <v>81</v>
      </c>
      <c r="B91" s="110">
        <v>4.0999999999999996</v>
      </c>
      <c r="C91" s="33"/>
      <c r="D91" s="33" t="str">
        <f t="shared" si="4"/>
        <v/>
      </c>
      <c r="E91" s="33">
        <v>0.22</v>
      </c>
      <c r="F91" s="34" t="str">
        <f t="shared" si="5"/>
        <v/>
      </c>
      <c r="G91" s="110">
        <v>0.8</v>
      </c>
      <c r="H91" s="33"/>
      <c r="I91" s="33" t="str">
        <f t="shared" si="6"/>
        <v/>
      </c>
      <c r="J91" s="33">
        <v>0.2</v>
      </c>
      <c r="K91" s="34" t="str">
        <f t="shared" si="7"/>
        <v/>
      </c>
    </row>
    <row r="92" spans="1:11" x14ac:dyDescent="0.2">
      <c r="A92" s="16" t="s">
        <v>82</v>
      </c>
      <c r="B92" s="110">
        <v>7.3</v>
      </c>
      <c r="C92" s="33">
        <v>0.1</v>
      </c>
      <c r="D92" s="33">
        <f t="shared" si="4"/>
        <v>1.3698630136986303</v>
      </c>
      <c r="E92" s="33">
        <v>1.5</v>
      </c>
      <c r="F92" s="34">
        <f t="shared" si="5"/>
        <v>-1.4</v>
      </c>
      <c r="G92" s="110">
        <v>2</v>
      </c>
      <c r="H92" s="33">
        <v>0.1</v>
      </c>
      <c r="I92" s="33">
        <f t="shared" si="6"/>
        <v>5</v>
      </c>
      <c r="J92" s="33">
        <v>0.6</v>
      </c>
      <c r="K92" s="34">
        <f t="shared" si="7"/>
        <v>-0.5</v>
      </c>
    </row>
    <row r="93" spans="1:11" s="23" customFormat="1" ht="15" hidden="1" x14ac:dyDescent="0.25">
      <c r="A93" s="16" t="s">
        <v>83</v>
      </c>
      <c r="B93" s="18">
        <v>1.8</v>
      </c>
      <c r="C93" s="33"/>
      <c r="D93" s="33" t="str">
        <f t="shared" si="4"/>
        <v/>
      </c>
      <c r="E93" s="33"/>
      <c r="F93" s="34" t="str">
        <f t="shared" si="5"/>
        <v/>
      </c>
      <c r="G93" s="18">
        <v>0.5</v>
      </c>
      <c r="H93" s="33"/>
      <c r="I93" s="33" t="str">
        <f t="shared" si="6"/>
        <v/>
      </c>
      <c r="J93" s="33"/>
      <c r="K93" s="34" t="str">
        <f t="shared" si="7"/>
        <v/>
      </c>
    </row>
    <row r="94" spans="1:11" x14ac:dyDescent="0.2">
      <c r="A94" s="16" t="s">
        <v>120</v>
      </c>
      <c r="B94" s="110">
        <v>0.7</v>
      </c>
      <c r="C94" s="33">
        <v>0.1</v>
      </c>
      <c r="D94" s="33">
        <f>IF(C94&gt;0,C94/B94*100,"")</f>
        <v>14.285714285714288</v>
      </c>
      <c r="E94" s="33"/>
      <c r="F94" s="34">
        <f>IF(C94&gt;0,C94-E94,"")</f>
        <v>0.1</v>
      </c>
      <c r="G94" s="110">
        <v>0.2</v>
      </c>
      <c r="H94" s="33"/>
      <c r="I94" s="33" t="str">
        <f t="shared" si="6"/>
        <v/>
      </c>
      <c r="J94" s="33"/>
      <c r="K94" s="34" t="str">
        <f t="shared" si="7"/>
        <v/>
      </c>
    </row>
    <row r="95" spans="1:11" hidden="1" x14ac:dyDescent="0.2">
      <c r="A95" s="16" t="s">
        <v>121</v>
      </c>
      <c r="B95" s="110">
        <v>0</v>
      </c>
      <c r="C95" s="33"/>
      <c r="D95" s="33" t="str">
        <f t="shared" si="4"/>
        <v/>
      </c>
      <c r="E95" s="33"/>
      <c r="F95" s="34" t="str">
        <f t="shared" si="5"/>
        <v/>
      </c>
      <c r="G95" s="110">
        <v>0</v>
      </c>
      <c r="H95" s="33"/>
      <c r="I95" s="33" t="str">
        <f t="shared" si="6"/>
        <v/>
      </c>
      <c r="J95" s="33"/>
      <c r="K95" s="34" t="str">
        <f t="shared" si="7"/>
        <v/>
      </c>
    </row>
    <row r="96" spans="1:11" s="23" customFormat="1" ht="15" x14ac:dyDescent="0.25">
      <c r="A96" s="12" t="s">
        <v>86</v>
      </c>
      <c r="B96" s="111">
        <v>16.3</v>
      </c>
      <c r="C96" s="30">
        <f>SUM(C97:C105)</f>
        <v>2.363</v>
      </c>
      <c r="D96" s="30">
        <f t="shared" si="4"/>
        <v>14.496932515337424</v>
      </c>
      <c r="E96" s="30">
        <v>2.5</v>
      </c>
      <c r="F96" s="31">
        <f t="shared" si="5"/>
        <v>-0.13700000000000001</v>
      </c>
      <c r="G96" s="111">
        <v>7.5</v>
      </c>
      <c r="H96" s="30">
        <f>SUM(H97:H105)</f>
        <v>1.3880000000000001</v>
      </c>
      <c r="I96" s="30">
        <f t="shared" si="6"/>
        <v>18.506666666666668</v>
      </c>
      <c r="J96" s="30">
        <v>1.3</v>
      </c>
      <c r="K96" s="31">
        <f t="shared" si="7"/>
        <v>8.8000000000000078E-2</v>
      </c>
    </row>
    <row r="97" spans="1:11" hidden="1" x14ac:dyDescent="0.2">
      <c r="A97" s="16" t="s">
        <v>87</v>
      </c>
      <c r="B97" s="110">
        <v>2.8</v>
      </c>
      <c r="C97" s="33"/>
      <c r="D97" s="33" t="str">
        <f t="shared" si="4"/>
        <v/>
      </c>
      <c r="E97" s="33"/>
      <c r="F97" s="34" t="str">
        <f t="shared" si="5"/>
        <v/>
      </c>
      <c r="G97" s="110">
        <v>0.9</v>
      </c>
      <c r="H97" s="33"/>
      <c r="I97" s="33" t="str">
        <f t="shared" si="6"/>
        <v/>
      </c>
      <c r="J97" s="33"/>
      <c r="K97" s="34" t="str">
        <f t="shared" si="7"/>
        <v/>
      </c>
    </row>
    <row r="98" spans="1:11" x14ac:dyDescent="0.2">
      <c r="A98" s="16" t="s">
        <v>88</v>
      </c>
      <c r="B98" s="110">
        <v>4.3</v>
      </c>
      <c r="C98" s="33">
        <v>1.446</v>
      </c>
      <c r="D98" s="33">
        <f t="shared" si="4"/>
        <v>33.627906976744185</v>
      </c>
      <c r="E98" s="33">
        <v>1.99</v>
      </c>
      <c r="F98" s="34">
        <f t="shared" si="5"/>
        <v>-0.54400000000000004</v>
      </c>
      <c r="G98" s="110">
        <v>3.6</v>
      </c>
      <c r="H98" s="33">
        <v>1.167</v>
      </c>
      <c r="I98" s="33">
        <f t="shared" si="6"/>
        <v>32.416666666666664</v>
      </c>
      <c r="J98" s="33">
        <v>1.23</v>
      </c>
      <c r="K98" s="34">
        <f t="shared" si="7"/>
        <v>-6.2999999999999945E-2</v>
      </c>
    </row>
    <row r="99" spans="1:11" hidden="1" x14ac:dyDescent="0.2">
      <c r="A99" s="16" t="s">
        <v>89</v>
      </c>
      <c r="B99" s="110">
        <v>1</v>
      </c>
      <c r="C99" s="33"/>
      <c r="D99" s="33" t="str">
        <f t="shared" si="4"/>
        <v/>
      </c>
      <c r="E99" s="33"/>
      <c r="F99" s="34" t="str">
        <f t="shared" si="5"/>
        <v/>
      </c>
      <c r="G99" s="110">
        <v>0.5</v>
      </c>
      <c r="H99" s="33"/>
      <c r="I99" s="33" t="str">
        <f t="shared" si="6"/>
        <v/>
      </c>
      <c r="J99" s="33"/>
      <c r="K99" s="34" t="str">
        <f t="shared" si="7"/>
        <v/>
      </c>
    </row>
    <row r="100" spans="1:11" x14ac:dyDescent="0.2">
      <c r="A100" s="16" t="s">
        <v>90</v>
      </c>
      <c r="B100" s="110">
        <v>2.5</v>
      </c>
      <c r="C100" s="33">
        <v>0.85799999999999998</v>
      </c>
      <c r="D100" s="33">
        <f t="shared" si="4"/>
        <v>34.32</v>
      </c>
      <c r="E100" s="33">
        <v>0.49</v>
      </c>
      <c r="F100" s="34">
        <f t="shared" si="5"/>
        <v>0.36799999999999999</v>
      </c>
      <c r="G100" s="110">
        <v>0.8</v>
      </c>
      <c r="H100" s="33">
        <v>0.221</v>
      </c>
      <c r="I100" s="33">
        <f t="shared" si="6"/>
        <v>27.625</v>
      </c>
      <c r="J100" s="66">
        <v>0.05</v>
      </c>
      <c r="K100" s="34">
        <f t="shared" si="7"/>
        <v>0.17099999999999999</v>
      </c>
    </row>
    <row r="101" spans="1:11" hidden="1" x14ac:dyDescent="0.2">
      <c r="A101" s="16" t="s">
        <v>91</v>
      </c>
      <c r="B101" s="110">
        <v>0.8</v>
      </c>
      <c r="C101" s="33"/>
      <c r="D101" s="33" t="str">
        <f t="shared" si="4"/>
        <v/>
      </c>
      <c r="E101" s="33"/>
      <c r="F101" s="34" t="str">
        <f t="shared" si="5"/>
        <v/>
      </c>
      <c r="G101" s="110">
        <v>0.3</v>
      </c>
      <c r="H101" s="33"/>
      <c r="I101" s="33" t="str">
        <f t="shared" si="6"/>
        <v/>
      </c>
      <c r="J101" s="33"/>
      <c r="K101" s="34" t="str">
        <f t="shared" si="7"/>
        <v/>
      </c>
    </row>
    <row r="102" spans="1:11" hidden="1" x14ac:dyDescent="0.2">
      <c r="A102" s="16" t="s">
        <v>122</v>
      </c>
      <c r="B102" s="110">
        <v>0</v>
      </c>
      <c r="C102" s="33"/>
      <c r="D102" s="33" t="str">
        <f t="shared" si="4"/>
        <v/>
      </c>
      <c r="E102" s="33"/>
      <c r="F102" s="34" t="str">
        <f t="shared" si="5"/>
        <v/>
      </c>
      <c r="G102" s="110">
        <v>0</v>
      </c>
      <c r="H102" s="33"/>
      <c r="I102" s="33" t="str">
        <f t="shared" si="6"/>
        <v/>
      </c>
      <c r="J102" s="33"/>
      <c r="K102" s="34" t="str">
        <f t="shared" si="7"/>
        <v/>
      </c>
    </row>
    <row r="103" spans="1:11" hidden="1" x14ac:dyDescent="0.2">
      <c r="A103" s="16" t="s">
        <v>93</v>
      </c>
      <c r="B103" s="110">
        <v>1.2</v>
      </c>
      <c r="C103" s="33"/>
      <c r="D103" s="33" t="str">
        <f t="shared" si="4"/>
        <v/>
      </c>
      <c r="E103" s="33"/>
      <c r="F103" s="34" t="str">
        <f t="shared" si="5"/>
        <v/>
      </c>
      <c r="G103" s="110">
        <v>0.1</v>
      </c>
      <c r="H103" s="33"/>
      <c r="I103" s="33" t="str">
        <f t="shared" si="6"/>
        <v/>
      </c>
      <c r="J103" s="33"/>
      <c r="K103" s="34" t="str">
        <f t="shared" si="7"/>
        <v/>
      </c>
    </row>
    <row r="104" spans="1:11" hidden="1" x14ac:dyDescent="0.2">
      <c r="A104" s="16" t="s">
        <v>94</v>
      </c>
      <c r="B104" s="18">
        <v>2.2000000000000002</v>
      </c>
      <c r="C104" s="41"/>
      <c r="D104" s="33" t="str">
        <f t="shared" si="4"/>
        <v/>
      </c>
      <c r="E104" s="17"/>
      <c r="F104" s="34" t="str">
        <f t="shared" si="5"/>
        <v/>
      </c>
      <c r="G104" s="18">
        <v>0.8</v>
      </c>
      <c r="H104" s="41"/>
      <c r="I104" s="33" t="str">
        <f t="shared" si="6"/>
        <v/>
      </c>
      <c r="J104" s="17"/>
      <c r="K104" s="34" t="str">
        <f t="shared" si="7"/>
        <v/>
      </c>
    </row>
    <row r="105" spans="1:11" s="20" customFormat="1" x14ac:dyDescent="0.2">
      <c r="A105" s="27" t="s">
        <v>95</v>
      </c>
      <c r="B105" s="108">
        <v>1.6</v>
      </c>
      <c r="C105" s="160">
        <v>5.8999999999999997E-2</v>
      </c>
      <c r="D105" s="43">
        <f t="shared" si="4"/>
        <v>3.6875</v>
      </c>
      <c r="E105" s="25"/>
      <c r="F105" s="44">
        <f t="shared" si="5"/>
        <v>5.8999999999999997E-2</v>
      </c>
      <c r="G105" s="108">
        <v>0.7</v>
      </c>
      <c r="H105" s="42"/>
      <c r="I105" s="43" t="str">
        <f t="shared" si="6"/>
        <v/>
      </c>
      <c r="J105" s="42"/>
      <c r="K105" s="44" t="str">
        <f t="shared" si="7"/>
        <v/>
      </c>
    </row>
    <row r="106" spans="1:11" s="20" customFormat="1" x14ac:dyDescent="0.2">
      <c r="E106" s="21"/>
    </row>
    <row r="107" spans="1:11" s="20" customFormat="1" x14ac:dyDescent="0.2">
      <c r="E107" s="21"/>
    </row>
    <row r="108" spans="1:11" s="20" customFormat="1" x14ac:dyDescent="0.2">
      <c r="E108" s="21"/>
    </row>
    <row r="109" spans="1:11" s="20" customFormat="1" x14ac:dyDescent="0.2">
      <c r="E109" s="21"/>
    </row>
    <row r="110" spans="1:11" s="20" customFormat="1" x14ac:dyDescent="0.2">
      <c r="E110" s="21"/>
    </row>
    <row r="111" spans="1:11" s="20" customFormat="1" x14ac:dyDescent="0.2">
      <c r="E111" s="21"/>
    </row>
    <row r="112" spans="1:11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E179" s="21"/>
    </row>
    <row r="180" spans="1:5" s="20" customFormat="1" x14ac:dyDescent="0.2">
      <c r="E180" s="21"/>
    </row>
    <row r="181" spans="1:5" s="20" customFormat="1" x14ac:dyDescent="0.2">
      <c r="E181" s="21"/>
    </row>
    <row r="182" spans="1:5" s="20" customFormat="1" x14ac:dyDescent="0.2">
      <c r="E182" s="21"/>
    </row>
    <row r="183" spans="1:5" s="20" customFormat="1" x14ac:dyDescent="0.2">
      <c r="A183" s="45"/>
    </row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>
      <c r="E248" s="21"/>
    </row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</sheetData>
  <mergeCells count="15">
    <mergeCell ref="A1:K1"/>
    <mergeCell ref="A2:K2"/>
    <mergeCell ref="A6:A8"/>
    <mergeCell ref="B6:B8"/>
    <mergeCell ref="C6:F6"/>
    <mergeCell ref="G6:G8"/>
    <mergeCell ref="H6:K6"/>
    <mergeCell ref="C7:C8"/>
    <mergeCell ref="D7:D8"/>
    <mergeCell ref="E7:E8"/>
    <mergeCell ref="F7:F8"/>
    <mergeCell ref="H7:H8"/>
    <mergeCell ref="I7:I8"/>
    <mergeCell ref="J7:J8"/>
    <mergeCell ref="K7:K8"/>
  </mergeCells>
  <printOptions horizontalCentered="1"/>
  <pageMargins left="0.19685039370078741" right="0" top="0.35433070866141736" bottom="0" header="0.31496062992125984" footer="0.31496062992125984"/>
  <pageSetup paperSize="9" scale="98" orientation="landscape" r:id="rId1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12" sqref="A12"/>
      <selection pane="bottomRight" activeCell="H5" sqref="H5"/>
    </sheetView>
  </sheetViews>
  <sheetFormatPr defaultColWidth="8.85546875" defaultRowHeight="14.25" x14ac:dyDescent="0.2"/>
  <cols>
    <col min="1" max="1" width="28.7109375" style="4" customWidth="1"/>
    <col min="2" max="2" width="15" style="4" customWidth="1"/>
    <col min="3" max="3" width="9.42578125" style="4" customWidth="1"/>
    <col min="4" max="4" width="8.5703125" style="4" customWidth="1"/>
    <col min="5" max="5" width="9.5703125" style="4" customWidth="1"/>
    <col min="6" max="6" width="9.85546875" style="4" customWidth="1"/>
    <col min="7" max="7" width="18.42578125" style="4" customWidth="1"/>
    <col min="8" max="8" width="11.5703125" style="4" customWidth="1"/>
    <col min="9" max="9" width="9" style="4" customWidth="1"/>
    <col min="10" max="10" width="9.42578125" style="4" customWidth="1"/>
    <col min="11" max="11" width="10.5703125" style="4" bestFit="1" customWidth="1"/>
    <col min="12" max="12" width="8.85546875" style="4" customWidth="1"/>
    <col min="13" max="242" width="8.85546875" style="24"/>
    <col min="243" max="243" width="29" style="24" customWidth="1"/>
    <col min="244" max="244" width="14" style="24" customWidth="1"/>
    <col min="245" max="245" width="9.42578125" style="24" customWidth="1"/>
    <col min="246" max="246" width="9.140625" style="24" customWidth="1"/>
    <col min="247" max="247" width="8.5703125" style="24" customWidth="1"/>
    <col min="248" max="248" width="9.85546875" style="24" customWidth="1"/>
    <col min="249" max="249" width="15.140625" style="24" customWidth="1"/>
    <col min="250" max="250" width="11.5703125" style="24" customWidth="1"/>
    <col min="251" max="251" width="9.85546875" style="24" customWidth="1"/>
    <col min="252" max="252" width="10.140625" style="24" customWidth="1"/>
    <col min="253" max="253" width="10.5703125" style="24" bestFit="1" customWidth="1"/>
    <col min="254" max="255" width="8.85546875" style="24" customWidth="1"/>
    <col min="256" max="498" width="8.85546875" style="24"/>
    <col min="499" max="499" width="29" style="24" customWidth="1"/>
    <col min="500" max="500" width="14" style="24" customWidth="1"/>
    <col min="501" max="501" width="9.42578125" style="24" customWidth="1"/>
    <col min="502" max="502" width="9.140625" style="24" customWidth="1"/>
    <col min="503" max="503" width="8.5703125" style="24" customWidth="1"/>
    <col min="504" max="504" width="9.85546875" style="24" customWidth="1"/>
    <col min="505" max="505" width="15.140625" style="24" customWidth="1"/>
    <col min="506" max="506" width="11.5703125" style="24" customWidth="1"/>
    <col min="507" max="507" width="9.85546875" style="24" customWidth="1"/>
    <col min="508" max="508" width="10.140625" style="24" customWidth="1"/>
    <col min="509" max="509" width="10.5703125" style="24" bestFit="1" customWidth="1"/>
    <col min="510" max="511" width="8.85546875" style="24" customWidth="1"/>
    <col min="512" max="754" width="8.85546875" style="24"/>
    <col min="755" max="755" width="29" style="24" customWidth="1"/>
    <col min="756" max="756" width="14" style="24" customWidth="1"/>
    <col min="757" max="757" width="9.42578125" style="24" customWidth="1"/>
    <col min="758" max="758" width="9.140625" style="24" customWidth="1"/>
    <col min="759" max="759" width="8.5703125" style="24" customWidth="1"/>
    <col min="760" max="760" width="9.85546875" style="24" customWidth="1"/>
    <col min="761" max="761" width="15.140625" style="24" customWidth="1"/>
    <col min="762" max="762" width="11.5703125" style="24" customWidth="1"/>
    <col min="763" max="763" width="9.85546875" style="24" customWidth="1"/>
    <col min="764" max="764" width="10.140625" style="24" customWidth="1"/>
    <col min="765" max="765" width="10.5703125" style="24" bestFit="1" customWidth="1"/>
    <col min="766" max="767" width="8.85546875" style="24" customWidth="1"/>
    <col min="768" max="1010" width="8.85546875" style="24"/>
    <col min="1011" max="1011" width="29" style="24" customWidth="1"/>
    <col min="1012" max="1012" width="14" style="24" customWidth="1"/>
    <col min="1013" max="1013" width="9.42578125" style="24" customWidth="1"/>
    <col min="1014" max="1014" width="9.140625" style="24" customWidth="1"/>
    <col min="1015" max="1015" width="8.5703125" style="24" customWidth="1"/>
    <col min="1016" max="1016" width="9.85546875" style="24" customWidth="1"/>
    <col min="1017" max="1017" width="15.140625" style="24" customWidth="1"/>
    <col min="1018" max="1018" width="11.5703125" style="24" customWidth="1"/>
    <col min="1019" max="1019" width="9.85546875" style="24" customWidth="1"/>
    <col min="1020" max="1020" width="10.140625" style="24" customWidth="1"/>
    <col min="1021" max="1021" width="10.5703125" style="24" bestFit="1" customWidth="1"/>
    <col min="1022" max="1023" width="8.85546875" style="24" customWidth="1"/>
    <col min="1024" max="1266" width="8.85546875" style="24"/>
    <col min="1267" max="1267" width="29" style="24" customWidth="1"/>
    <col min="1268" max="1268" width="14" style="24" customWidth="1"/>
    <col min="1269" max="1269" width="9.42578125" style="24" customWidth="1"/>
    <col min="1270" max="1270" width="9.140625" style="24" customWidth="1"/>
    <col min="1271" max="1271" width="8.5703125" style="24" customWidth="1"/>
    <col min="1272" max="1272" width="9.85546875" style="24" customWidth="1"/>
    <col min="1273" max="1273" width="15.140625" style="24" customWidth="1"/>
    <col min="1274" max="1274" width="11.5703125" style="24" customWidth="1"/>
    <col min="1275" max="1275" width="9.85546875" style="24" customWidth="1"/>
    <col min="1276" max="1276" width="10.140625" style="24" customWidth="1"/>
    <col min="1277" max="1277" width="10.5703125" style="24" bestFit="1" customWidth="1"/>
    <col min="1278" max="1279" width="8.85546875" style="24" customWidth="1"/>
    <col min="1280" max="1522" width="8.85546875" style="24"/>
    <col min="1523" max="1523" width="29" style="24" customWidth="1"/>
    <col min="1524" max="1524" width="14" style="24" customWidth="1"/>
    <col min="1525" max="1525" width="9.42578125" style="24" customWidth="1"/>
    <col min="1526" max="1526" width="9.140625" style="24" customWidth="1"/>
    <col min="1527" max="1527" width="8.5703125" style="24" customWidth="1"/>
    <col min="1528" max="1528" width="9.85546875" style="24" customWidth="1"/>
    <col min="1529" max="1529" width="15.140625" style="24" customWidth="1"/>
    <col min="1530" max="1530" width="11.5703125" style="24" customWidth="1"/>
    <col min="1531" max="1531" width="9.85546875" style="24" customWidth="1"/>
    <col min="1532" max="1532" width="10.140625" style="24" customWidth="1"/>
    <col min="1533" max="1533" width="10.5703125" style="24" bestFit="1" customWidth="1"/>
    <col min="1534" max="1535" width="8.85546875" style="24" customWidth="1"/>
    <col min="1536" max="1778" width="8.85546875" style="24"/>
    <col min="1779" max="1779" width="29" style="24" customWidth="1"/>
    <col min="1780" max="1780" width="14" style="24" customWidth="1"/>
    <col min="1781" max="1781" width="9.42578125" style="24" customWidth="1"/>
    <col min="1782" max="1782" width="9.140625" style="24" customWidth="1"/>
    <col min="1783" max="1783" width="8.5703125" style="24" customWidth="1"/>
    <col min="1784" max="1784" width="9.85546875" style="24" customWidth="1"/>
    <col min="1785" max="1785" width="15.140625" style="24" customWidth="1"/>
    <col min="1786" max="1786" width="11.5703125" style="24" customWidth="1"/>
    <col min="1787" max="1787" width="9.85546875" style="24" customWidth="1"/>
    <col min="1788" max="1788" width="10.140625" style="24" customWidth="1"/>
    <col min="1789" max="1789" width="10.5703125" style="24" bestFit="1" customWidth="1"/>
    <col min="1790" max="1791" width="8.85546875" style="24" customWidth="1"/>
    <col min="1792" max="2034" width="8.85546875" style="24"/>
    <col min="2035" max="2035" width="29" style="24" customWidth="1"/>
    <col min="2036" max="2036" width="14" style="24" customWidth="1"/>
    <col min="2037" max="2037" width="9.42578125" style="24" customWidth="1"/>
    <col min="2038" max="2038" width="9.140625" style="24" customWidth="1"/>
    <col min="2039" max="2039" width="8.5703125" style="24" customWidth="1"/>
    <col min="2040" max="2040" width="9.85546875" style="24" customWidth="1"/>
    <col min="2041" max="2041" width="15.140625" style="24" customWidth="1"/>
    <col min="2042" max="2042" width="11.5703125" style="24" customWidth="1"/>
    <col min="2043" max="2043" width="9.85546875" style="24" customWidth="1"/>
    <col min="2044" max="2044" width="10.140625" style="24" customWidth="1"/>
    <col min="2045" max="2045" width="10.5703125" style="24" bestFit="1" customWidth="1"/>
    <col min="2046" max="2047" width="8.85546875" style="24" customWidth="1"/>
    <col min="2048" max="2290" width="8.85546875" style="24"/>
    <col min="2291" max="2291" width="29" style="24" customWidth="1"/>
    <col min="2292" max="2292" width="14" style="24" customWidth="1"/>
    <col min="2293" max="2293" width="9.42578125" style="24" customWidth="1"/>
    <col min="2294" max="2294" width="9.140625" style="24" customWidth="1"/>
    <col min="2295" max="2295" width="8.5703125" style="24" customWidth="1"/>
    <col min="2296" max="2296" width="9.85546875" style="24" customWidth="1"/>
    <col min="2297" max="2297" width="15.140625" style="24" customWidth="1"/>
    <col min="2298" max="2298" width="11.5703125" style="24" customWidth="1"/>
    <col min="2299" max="2299" width="9.85546875" style="24" customWidth="1"/>
    <col min="2300" max="2300" width="10.140625" style="24" customWidth="1"/>
    <col min="2301" max="2301" width="10.5703125" style="24" bestFit="1" customWidth="1"/>
    <col min="2302" max="2303" width="8.85546875" style="24" customWidth="1"/>
    <col min="2304" max="2546" width="8.85546875" style="24"/>
    <col min="2547" max="2547" width="29" style="24" customWidth="1"/>
    <col min="2548" max="2548" width="14" style="24" customWidth="1"/>
    <col min="2549" max="2549" width="9.42578125" style="24" customWidth="1"/>
    <col min="2550" max="2550" width="9.140625" style="24" customWidth="1"/>
    <col min="2551" max="2551" width="8.5703125" style="24" customWidth="1"/>
    <col min="2552" max="2552" width="9.85546875" style="24" customWidth="1"/>
    <col min="2553" max="2553" width="15.140625" style="24" customWidth="1"/>
    <col min="2554" max="2554" width="11.5703125" style="24" customWidth="1"/>
    <col min="2555" max="2555" width="9.85546875" style="24" customWidth="1"/>
    <col min="2556" max="2556" width="10.140625" style="24" customWidth="1"/>
    <col min="2557" max="2557" width="10.5703125" style="24" bestFit="1" customWidth="1"/>
    <col min="2558" max="2559" width="8.85546875" style="24" customWidth="1"/>
    <col min="2560" max="2802" width="8.85546875" style="24"/>
    <col min="2803" max="2803" width="29" style="24" customWidth="1"/>
    <col min="2804" max="2804" width="14" style="24" customWidth="1"/>
    <col min="2805" max="2805" width="9.42578125" style="24" customWidth="1"/>
    <col min="2806" max="2806" width="9.140625" style="24" customWidth="1"/>
    <col min="2807" max="2807" width="8.5703125" style="24" customWidth="1"/>
    <col min="2808" max="2808" width="9.85546875" style="24" customWidth="1"/>
    <col min="2809" max="2809" width="15.140625" style="24" customWidth="1"/>
    <col min="2810" max="2810" width="11.5703125" style="24" customWidth="1"/>
    <col min="2811" max="2811" width="9.85546875" style="24" customWidth="1"/>
    <col min="2812" max="2812" width="10.140625" style="24" customWidth="1"/>
    <col min="2813" max="2813" width="10.5703125" style="24" bestFit="1" customWidth="1"/>
    <col min="2814" max="2815" width="8.85546875" style="24" customWidth="1"/>
    <col min="2816" max="3058" width="8.85546875" style="24"/>
    <col min="3059" max="3059" width="29" style="24" customWidth="1"/>
    <col min="3060" max="3060" width="14" style="24" customWidth="1"/>
    <col min="3061" max="3061" width="9.42578125" style="24" customWidth="1"/>
    <col min="3062" max="3062" width="9.140625" style="24" customWidth="1"/>
    <col min="3063" max="3063" width="8.5703125" style="24" customWidth="1"/>
    <col min="3064" max="3064" width="9.85546875" style="24" customWidth="1"/>
    <col min="3065" max="3065" width="15.140625" style="24" customWidth="1"/>
    <col min="3066" max="3066" width="11.5703125" style="24" customWidth="1"/>
    <col min="3067" max="3067" width="9.85546875" style="24" customWidth="1"/>
    <col min="3068" max="3068" width="10.140625" style="24" customWidth="1"/>
    <col min="3069" max="3069" width="10.5703125" style="24" bestFit="1" customWidth="1"/>
    <col min="3070" max="3071" width="8.85546875" style="24" customWidth="1"/>
    <col min="3072" max="3314" width="8.85546875" style="24"/>
    <col min="3315" max="3315" width="29" style="24" customWidth="1"/>
    <col min="3316" max="3316" width="14" style="24" customWidth="1"/>
    <col min="3317" max="3317" width="9.42578125" style="24" customWidth="1"/>
    <col min="3318" max="3318" width="9.140625" style="24" customWidth="1"/>
    <col min="3319" max="3319" width="8.5703125" style="24" customWidth="1"/>
    <col min="3320" max="3320" width="9.85546875" style="24" customWidth="1"/>
    <col min="3321" max="3321" width="15.140625" style="24" customWidth="1"/>
    <col min="3322" max="3322" width="11.5703125" style="24" customWidth="1"/>
    <col min="3323" max="3323" width="9.85546875" style="24" customWidth="1"/>
    <col min="3324" max="3324" width="10.140625" style="24" customWidth="1"/>
    <col min="3325" max="3325" width="10.5703125" style="24" bestFit="1" customWidth="1"/>
    <col min="3326" max="3327" width="8.85546875" style="24" customWidth="1"/>
    <col min="3328" max="3570" width="8.85546875" style="24"/>
    <col min="3571" max="3571" width="29" style="24" customWidth="1"/>
    <col min="3572" max="3572" width="14" style="24" customWidth="1"/>
    <col min="3573" max="3573" width="9.42578125" style="24" customWidth="1"/>
    <col min="3574" max="3574" width="9.140625" style="24" customWidth="1"/>
    <col min="3575" max="3575" width="8.5703125" style="24" customWidth="1"/>
    <col min="3576" max="3576" width="9.85546875" style="24" customWidth="1"/>
    <col min="3577" max="3577" width="15.140625" style="24" customWidth="1"/>
    <col min="3578" max="3578" width="11.5703125" style="24" customWidth="1"/>
    <col min="3579" max="3579" width="9.85546875" style="24" customWidth="1"/>
    <col min="3580" max="3580" width="10.140625" style="24" customWidth="1"/>
    <col min="3581" max="3581" width="10.5703125" style="24" bestFit="1" customWidth="1"/>
    <col min="3582" max="3583" width="8.85546875" style="24" customWidth="1"/>
    <col min="3584" max="3826" width="8.85546875" style="24"/>
    <col min="3827" max="3827" width="29" style="24" customWidth="1"/>
    <col min="3828" max="3828" width="14" style="24" customWidth="1"/>
    <col min="3829" max="3829" width="9.42578125" style="24" customWidth="1"/>
    <col min="3830" max="3830" width="9.140625" style="24" customWidth="1"/>
    <col min="3831" max="3831" width="8.5703125" style="24" customWidth="1"/>
    <col min="3832" max="3832" width="9.85546875" style="24" customWidth="1"/>
    <col min="3833" max="3833" width="15.140625" style="24" customWidth="1"/>
    <col min="3834" max="3834" width="11.5703125" style="24" customWidth="1"/>
    <col min="3835" max="3835" width="9.85546875" style="24" customWidth="1"/>
    <col min="3836" max="3836" width="10.140625" style="24" customWidth="1"/>
    <col min="3837" max="3837" width="10.5703125" style="24" bestFit="1" customWidth="1"/>
    <col min="3838" max="3839" width="8.85546875" style="24" customWidth="1"/>
    <col min="3840" max="4082" width="8.85546875" style="24"/>
    <col min="4083" max="4083" width="29" style="24" customWidth="1"/>
    <col min="4084" max="4084" width="14" style="24" customWidth="1"/>
    <col min="4085" max="4085" width="9.42578125" style="24" customWidth="1"/>
    <col min="4086" max="4086" width="9.140625" style="24" customWidth="1"/>
    <col min="4087" max="4087" width="8.5703125" style="24" customWidth="1"/>
    <col min="4088" max="4088" width="9.85546875" style="24" customWidth="1"/>
    <col min="4089" max="4089" width="15.140625" style="24" customWidth="1"/>
    <col min="4090" max="4090" width="11.5703125" style="24" customWidth="1"/>
    <col min="4091" max="4091" width="9.85546875" style="24" customWidth="1"/>
    <col min="4092" max="4092" width="10.140625" style="24" customWidth="1"/>
    <col min="4093" max="4093" width="10.5703125" style="24" bestFit="1" customWidth="1"/>
    <col min="4094" max="4095" width="8.85546875" style="24" customWidth="1"/>
    <col min="4096" max="4338" width="8.85546875" style="24"/>
    <col min="4339" max="4339" width="29" style="24" customWidth="1"/>
    <col min="4340" max="4340" width="14" style="24" customWidth="1"/>
    <col min="4341" max="4341" width="9.42578125" style="24" customWidth="1"/>
    <col min="4342" max="4342" width="9.140625" style="24" customWidth="1"/>
    <col min="4343" max="4343" width="8.5703125" style="24" customWidth="1"/>
    <col min="4344" max="4344" width="9.85546875" style="24" customWidth="1"/>
    <col min="4345" max="4345" width="15.140625" style="24" customWidth="1"/>
    <col min="4346" max="4346" width="11.5703125" style="24" customWidth="1"/>
    <col min="4347" max="4347" width="9.85546875" style="24" customWidth="1"/>
    <col min="4348" max="4348" width="10.140625" style="24" customWidth="1"/>
    <col min="4349" max="4349" width="10.5703125" style="24" bestFit="1" customWidth="1"/>
    <col min="4350" max="4351" width="8.85546875" style="24" customWidth="1"/>
    <col min="4352" max="4594" width="8.85546875" style="24"/>
    <col min="4595" max="4595" width="29" style="24" customWidth="1"/>
    <col min="4596" max="4596" width="14" style="24" customWidth="1"/>
    <col min="4597" max="4597" width="9.42578125" style="24" customWidth="1"/>
    <col min="4598" max="4598" width="9.140625" style="24" customWidth="1"/>
    <col min="4599" max="4599" width="8.5703125" style="24" customWidth="1"/>
    <col min="4600" max="4600" width="9.85546875" style="24" customWidth="1"/>
    <col min="4601" max="4601" width="15.140625" style="24" customWidth="1"/>
    <col min="4602" max="4602" width="11.5703125" style="24" customWidth="1"/>
    <col min="4603" max="4603" width="9.85546875" style="24" customWidth="1"/>
    <col min="4604" max="4604" width="10.140625" style="24" customWidth="1"/>
    <col min="4605" max="4605" width="10.5703125" style="24" bestFit="1" customWidth="1"/>
    <col min="4606" max="4607" width="8.85546875" style="24" customWidth="1"/>
    <col min="4608" max="4850" width="8.85546875" style="24"/>
    <col min="4851" max="4851" width="29" style="24" customWidth="1"/>
    <col min="4852" max="4852" width="14" style="24" customWidth="1"/>
    <col min="4853" max="4853" width="9.42578125" style="24" customWidth="1"/>
    <col min="4854" max="4854" width="9.140625" style="24" customWidth="1"/>
    <col min="4855" max="4855" width="8.5703125" style="24" customWidth="1"/>
    <col min="4856" max="4856" width="9.85546875" style="24" customWidth="1"/>
    <col min="4857" max="4857" width="15.140625" style="24" customWidth="1"/>
    <col min="4858" max="4858" width="11.5703125" style="24" customWidth="1"/>
    <col min="4859" max="4859" width="9.85546875" style="24" customWidth="1"/>
    <col min="4860" max="4860" width="10.140625" style="24" customWidth="1"/>
    <col min="4861" max="4861" width="10.5703125" style="24" bestFit="1" customWidth="1"/>
    <col min="4862" max="4863" width="8.85546875" style="24" customWidth="1"/>
    <col min="4864" max="5106" width="8.85546875" style="24"/>
    <col min="5107" max="5107" width="29" style="24" customWidth="1"/>
    <col min="5108" max="5108" width="14" style="24" customWidth="1"/>
    <col min="5109" max="5109" width="9.42578125" style="24" customWidth="1"/>
    <col min="5110" max="5110" width="9.140625" style="24" customWidth="1"/>
    <col min="5111" max="5111" width="8.5703125" style="24" customWidth="1"/>
    <col min="5112" max="5112" width="9.85546875" style="24" customWidth="1"/>
    <col min="5113" max="5113" width="15.140625" style="24" customWidth="1"/>
    <col min="5114" max="5114" width="11.5703125" style="24" customWidth="1"/>
    <col min="5115" max="5115" width="9.85546875" style="24" customWidth="1"/>
    <col min="5116" max="5116" width="10.140625" style="24" customWidth="1"/>
    <col min="5117" max="5117" width="10.5703125" style="24" bestFit="1" customWidth="1"/>
    <col min="5118" max="5119" width="8.85546875" style="24" customWidth="1"/>
    <col min="5120" max="5362" width="8.85546875" style="24"/>
    <col min="5363" max="5363" width="29" style="24" customWidth="1"/>
    <col min="5364" max="5364" width="14" style="24" customWidth="1"/>
    <col min="5365" max="5365" width="9.42578125" style="24" customWidth="1"/>
    <col min="5366" max="5366" width="9.140625" style="24" customWidth="1"/>
    <col min="5367" max="5367" width="8.5703125" style="24" customWidth="1"/>
    <col min="5368" max="5368" width="9.85546875" style="24" customWidth="1"/>
    <col min="5369" max="5369" width="15.140625" style="24" customWidth="1"/>
    <col min="5370" max="5370" width="11.5703125" style="24" customWidth="1"/>
    <col min="5371" max="5371" width="9.85546875" style="24" customWidth="1"/>
    <col min="5372" max="5372" width="10.140625" style="24" customWidth="1"/>
    <col min="5373" max="5373" width="10.5703125" style="24" bestFit="1" customWidth="1"/>
    <col min="5374" max="5375" width="8.85546875" style="24" customWidth="1"/>
    <col min="5376" max="5618" width="8.85546875" style="24"/>
    <col min="5619" max="5619" width="29" style="24" customWidth="1"/>
    <col min="5620" max="5620" width="14" style="24" customWidth="1"/>
    <col min="5621" max="5621" width="9.42578125" style="24" customWidth="1"/>
    <col min="5622" max="5622" width="9.140625" style="24" customWidth="1"/>
    <col min="5623" max="5623" width="8.5703125" style="24" customWidth="1"/>
    <col min="5624" max="5624" width="9.85546875" style="24" customWidth="1"/>
    <col min="5625" max="5625" width="15.140625" style="24" customWidth="1"/>
    <col min="5626" max="5626" width="11.5703125" style="24" customWidth="1"/>
    <col min="5627" max="5627" width="9.85546875" style="24" customWidth="1"/>
    <col min="5628" max="5628" width="10.140625" style="24" customWidth="1"/>
    <col min="5629" max="5629" width="10.5703125" style="24" bestFit="1" customWidth="1"/>
    <col min="5630" max="5631" width="8.85546875" style="24" customWidth="1"/>
    <col min="5632" max="5874" width="8.85546875" style="24"/>
    <col min="5875" max="5875" width="29" style="24" customWidth="1"/>
    <col min="5876" max="5876" width="14" style="24" customWidth="1"/>
    <col min="5877" max="5877" width="9.42578125" style="24" customWidth="1"/>
    <col min="5878" max="5878" width="9.140625" style="24" customWidth="1"/>
    <col min="5879" max="5879" width="8.5703125" style="24" customWidth="1"/>
    <col min="5880" max="5880" width="9.85546875" style="24" customWidth="1"/>
    <col min="5881" max="5881" width="15.140625" style="24" customWidth="1"/>
    <col min="5882" max="5882" width="11.5703125" style="24" customWidth="1"/>
    <col min="5883" max="5883" width="9.85546875" style="24" customWidth="1"/>
    <col min="5884" max="5884" width="10.140625" style="24" customWidth="1"/>
    <col min="5885" max="5885" width="10.5703125" style="24" bestFit="1" customWidth="1"/>
    <col min="5886" max="5887" width="8.85546875" style="24" customWidth="1"/>
    <col min="5888" max="6130" width="8.85546875" style="24"/>
    <col min="6131" max="6131" width="29" style="24" customWidth="1"/>
    <col min="6132" max="6132" width="14" style="24" customWidth="1"/>
    <col min="6133" max="6133" width="9.42578125" style="24" customWidth="1"/>
    <col min="6134" max="6134" width="9.140625" style="24" customWidth="1"/>
    <col min="6135" max="6135" width="8.5703125" style="24" customWidth="1"/>
    <col min="6136" max="6136" width="9.85546875" style="24" customWidth="1"/>
    <col min="6137" max="6137" width="15.140625" style="24" customWidth="1"/>
    <col min="6138" max="6138" width="11.5703125" style="24" customWidth="1"/>
    <col min="6139" max="6139" width="9.85546875" style="24" customWidth="1"/>
    <col min="6140" max="6140" width="10.140625" style="24" customWidth="1"/>
    <col min="6141" max="6141" width="10.5703125" style="24" bestFit="1" customWidth="1"/>
    <col min="6142" max="6143" width="8.85546875" style="24" customWidth="1"/>
    <col min="6144" max="6386" width="8.85546875" style="24"/>
    <col min="6387" max="6387" width="29" style="24" customWidth="1"/>
    <col min="6388" max="6388" width="14" style="24" customWidth="1"/>
    <col min="6389" max="6389" width="9.42578125" style="24" customWidth="1"/>
    <col min="6390" max="6390" width="9.140625" style="24" customWidth="1"/>
    <col min="6391" max="6391" width="8.5703125" style="24" customWidth="1"/>
    <col min="6392" max="6392" width="9.85546875" style="24" customWidth="1"/>
    <col min="6393" max="6393" width="15.140625" style="24" customWidth="1"/>
    <col min="6394" max="6394" width="11.5703125" style="24" customWidth="1"/>
    <col min="6395" max="6395" width="9.85546875" style="24" customWidth="1"/>
    <col min="6396" max="6396" width="10.140625" style="24" customWidth="1"/>
    <col min="6397" max="6397" width="10.5703125" style="24" bestFit="1" customWidth="1"/>
    <col min="6398" max="6399" width="8.85546875" style="24" customWidth="1"/>
    <col min="6400" max="6642" width="8.85546875" style="24"/>
    <col min="6643" max="6643" width="29" style="24" customWidth="1"/>
    <col min="6644" max="6644" width="14" style="24" customWidth="1"/>
    <col min="6645" max="6645" width="9.42578125" style="24" customWidth="1"/>
    <col min="6646" max="6646" width="9.140625" style="24" customWidth="1"/>
    <col min="6647" max="6647" width="8.5703125" style="24" customWidth="1"/>
    <col min="6648" max="6648" width="9.85546875" style="24" customWidth="1"/>
    <col min="6649" max="6649" width="15.140625" style="24" customWidth="1"/>
    <col min="6650" max="6650" width="11.5703125" style="24" customWidth="1"/>
    <col min="6651" max="6651" width="9.85546875" style="24" customWidth="1"/>
    <col min="6652" max="6652" width="10.140625" style="24" customWidth="1"/>
    <col min="6653" max="6653" width="10.5703125" style="24" bestFit="1" customWidth="1"/>
    <col min="6654" max="6655" width="8.85546875" style="24" customWidth="1"/>
    <col min="6656" max="6898" width="8.85546875" style="24"/>
    <col min="6899" max="6899" width="29" style="24" customWidth="1"/>
    <col min="6900" max="6900" width="14" style="24" customWidth="1"/>
    <col min="6901" max="6901" width="9.42578125" style="24" customWidth="1"/>
    <col min="6902" max="6902" width="9.140625" style="24" customWidth="1"/>
    <col min="6903" max="6903" width="8.5703125" style="24" customWidth="1"/>
    <col min="6904" max="6904" width="9.85546875" style="24" customWidth="1"/>
    <col min="6905" max="6905" width="15.140625" style="24" customWidth="1"/>
    <col min="6906" max="6906" width="11.5703125" style="24" customWidth="1"/>
    <col min="6907" max="6907" width="9.85546875" style="24" customWidth="1"/>
    <col min="6908" max="6908" width="10.140625" style="24" customWidth="1"/>
    <col min="6909" max="6909" width="10.5703125" style="24" bestFit="1" customWidth="1"/>
    <col min="6910" max="6911" width="8.85546875" style="24" customWidth="1"/>
    <col min="6912" max="7154" width="8.85546875" style="24"/>
    <col min="7155" max="7155" width="29" style="24" customWidth="1"/>
    <col min="7156" max="7156" width="14" style="24" customWidth="1"/>
    <col min="7157" max="7157" width="9.42578125" style="24" customWidth="1"/>
    <col min="7158" max="7158" width="9.140625" style="24" customWidth="1"/>
    <col min="7159" max="7159" width="8.5703125" style="24" customWidth="1"/>
    <col min="7160" max="7160" width="9.85546875" style="24" customWidth="1"/>
    <col min="7161" max="7161" width="15.140625" style="24" customWidth="1"/>
    <col min="7162" max="7162" width="11.5703125" style="24" customWidth="1"/>
    <col min="7163" max="7163" width="9.85546875" style="24" customWidth="1"/>
    <col min="7164" max="7164" width="10.140625" style="24" customWidth="1"/>
    <col min="7165" max="7165" width="10.5703125" style="24" bestFit="1" customWidth="1"/>
    <col min="7166" max="7167" width="8.85546875" style="24" customWidth="1"/>
    <col min="7168" max="7410" width="8.85546875" style="24"/>
    <col min="7411" max="7411" width="29" style="24" customWidth="1"/>
    <col min="7412" max="7412" width="14" style="24" customWidth="1"/>
    <col min="7413" max="7413" width="9.42578125" style="24" customWidth="1"/>
    <col min="7414" max="7414" width="9.140625" style="24" customWidth="1"/>
    <col min="7415" max="7415" width="8.5703125" style="24" customWidth="1"/>
    <col min="7416" max="7416" width="9.85546875" style="24" customWidth="1"/>
    <col min="7417" max="7417" width="15.140625" style="24" customWidth="1"/>
    <col min="7418" max="7418" width="11.5703125" style="24" customWidth="1"/>
    <col min="7419" max="7419" width="9.85546875" style="24" customWidth="1"/>
    <col min="7420" max="7420" width="10.140625" style="24" customWidth="1"/>
    <col min="7421" max="7421" width="10.5703125" style="24" bestFit="1" customWidth="1"/>
    <col min="7422" max="7423" width="8.85546875" style="24" customWidth="1"/>
    <col min="7424" max="7666" width="8.85546875" style="24"/>
    <col min="7667" max="7667" width="29" style="24" customWidth="1"/>
    <col min="7668" max="7668" width="14" style="24" customWidth="1"/>
    <col min="7669" max="7669" width="9.42578125" style="24" customWidth="1"/>
    <col min="7670" max="7670" width="9.140625" style="24" customWidth="1"/>
    <col min="7671" max="7671" width="8.5703125" style="24" customWidth="1"/>
    <col min="7672" max="7672" width="9.85546875" style="24" customWidth="1"/>
    <col min="7673" max="7673" width="15.140625" style="24" customWidth="1"/>
    <col min="7674" max="7674" width="11.5703125" style="24" customWidth="1"/>
    <col min="7675" max="7675" width="9.85546875" style="24" customWidth="1"/>
    <col min="7676" max="7676" width="10.140625" style="24" customWidth="1"/>
    <col min="7677" max="7677" width="10.5703125" style="24" bestFit="1" customWidth="1"/>
    <col min="7678" max="7679" width="8.85546875" style="24" customWidth="1"/>
    <col min="7680" max="7922" width="8.85546875" style="24"/>
    <col min="7923" max="7923" width="29" style="24" customWidth="1"/>
    <col min="7924" max="7924" width="14" style="24" customWidth="1"/>
    <col min="7925" max="7925" width="9.42578125" style="24" customWidth="1"/>
    <col min="7926" max="7926" width="9.140625" style="24" customWidth="1"/>
    <col min="7927" max="7927" width="8.5703125" style="24" customWidth="1"/>
    <col min="7928" max="7928" width="9.85546875" style="24" customWidth="1"/>
    <col min="7929" max="7929" width="15.140625" style="24" customWidth="1"/>
    <col min="7930" max="7930" width="11.5703125" style="24" customWidth="1"/>
    <col min="7931" max="7931" width="9.85546875" style="24" customWidth="1"/>
    <col min="7932" max="7932" width="10.140625" style="24" customWidth="1"/>
    <col min="7933" max="7933" width="10.5703125" style="24" bestFit="1" customWidth="1"/>
    <col min="7934" max="7935" width="8.85546875" style="24" customWidth="1"/>
    <col min="7936" max="8178" width="8.85546875" style="24"/>
    <col min="8179" max="8179" width="29" style="24" customWidth="1"/>
    <col min="8180" max="8180" width="14" style="24" customWidth="1"/>
    <col min="8181" max="8181" width="9.42578125" style="24" customWidth="1"/>
    <col min="8182" max="8182" width="9.140625" style="24" customWidth="1"/>
    <col min="8183" max="8183" width="8.5703125" style="24" customWidth="1"/>
    <col min="8184" max="8184" width="9.85546875" style="24" customWidth="1"/>
    <col min="8185" max="8185" width="15.140625" style="24" customWidth="1"/>
    <col min="8186" max="8186" width="11.5703125" style="24" customWidth="1"/>
    <col min="8187" max="8187" width="9.85546875" style="24" customWidth="1"/>
    <col min="8188" max="8188" width="10.140625" style="24" customWidth="1"/>
    <col min="8189" max="8189" width="10.5703125" style="24" bestFit="1" customWidth="1"/>
    <col min="8190" max="8191" width="8.85546875" style="24" customWidth="1"/>
    <col min="8192" max="8434" width="8.85546875" style="24"/>
    <col min="8435" max="8435" width="29" style="24" customWidth="1"/>
    <col min="8436" max="8436" width="14" style="24" customWidth="1"/>
    <col min="8437" max="8437" width="9.42578125" style="24" customWidth="1"/>
    <col min="8438" max="8438" width="9.140625" style="24" customWidth="1"/>
    <col min="8439" max="8439" width="8.5703125" style="24" customWidth="1"/>
    <col min="8440" max="8440" width="9.85546875" style="24" customWidth="1"/>
    <col min="8441" max="8441" width="15.140625" style="24" customWidth="1"/>
    <col min="8442" max="8442" width="11.5703125" style="24" customWidth="1"/>
    <col min="8443" max="8443" width="9.85546875" style="24" customWidth="1"/>
    <col min="8444" max="8444" width="10.140625" style="24" customWidth="1"/>
    <col min="8445" max="8445" width="10.5703125" style="24" bestFit="1" customWidth="1"/>
    <col min="8446" max="8447" width="8.85546875" style="24" customWidth="1"/>
    <col min="8448" max="8690" width="8.85546875" style="24"/>
    <col min="8691" max="8691" width="29" style="24" customWidth="1"/>
    <col min="8692" max="8692" width="14" style="24" customWidth="1"/>
    <col min="8693" max="8693" width="9.42578125" style="24" customWidth="1"/>
    <col min="8694" max="8694" width="9.140625" style="24" customWidth="1"/>
    <col min="8695" max="8695" width="8.5703125" style="24" customWidth="1"/>
    <col min="8696" max="8696" width="9.85546875" style="24" customWidth="1"/>
    <col min="8697" max="8697" width="15.140625" style="24" customWidth="1"/>
    <col min="8698" max="8698" width="11.5703125" style="24" customWidth="1"/>
    <col min="8699" max="8699" width="9.85546875" style="24" customWidth="1"/>
    <col min="8700" max="8700" width="10.140625" style="24" customWidth="1"/>
    <col min="8701" max="8701" width="10.5703125" style="24" bestFit="1" customWidth="1"/>
    <col min="8702" max="8703" width="8.85546875" style="24" customWidth="1"/>
    <col min="8704" max="8946" width="8.85546875" style="24"/>
    <col min="8947" max="8947" width="29" style="24" customWidth="1"/>
    <col min="8948" max="8948" width="14" style="24" customWidth="1"/>
    <col min="8949" max="8949" width="9.42578125" style="24" customWidth="1"/>
    <col min="8950" max="8950" width="9.140625" style="24" customWidth="1"/>
    <col min="8951" max="8951" width="8.5703125" style="24" customWidth="1"/>
    <col min="8952" max="8952" width="9.85546875" style="24" customWidth="1"/>
    <col min="8953" max="8953" width="15.140625" style="24" customWidth="1"/>
    <col min="8954" max="8954" width="11.5703125" style="24" customWidth="1"/>
    <col min="8955" max="8955" width="9.85546875" style="24" customWidth="1"/>
    <col min="8956" max="8956" width="10.140625" style="24" customWidth="1"/>
    <col min="8957" max="8957" width="10.5703125" style="24" bestFit="1" customWidth="1"/>
    <col min="8958" max="8959" width="8.85546875" style="24" customWidth="1"/>
    <col min="8960" max="9202" width="8.85546875" style="24"/>
    <col min="9203" max="9203" width="29" style="24" customWidth="1"/>
    <col min="9204" max="9204" width="14" style="24" customWidth="1"/>
    <col min="9205" max="9205" width="9.42578125" style="24" customWidth="1"/>
    <col min="9206" max="9206" width="9.140625" style="24" customWidth="1"/>
    <col min="9207" max="9207" width="8.5703125" style="24" customWidth="1"/>
    <col min="9208" max="9208" width="9.85546875" style="24" customWidth="1"/>
    <col min="9209" max="9209" width="15.140625" style="24" customWidth="1"/>
    <col min="9210" max="9210" width="11.5703125" style="24" customWidth="1"/>
    <col min="9211" max="9211" width="9.85546875" style="24" customWidth="1"/>
    <col min="9212" max="9212" width="10.140625" style="24" customWidth="1"/>
    <col min="9213" max="9213" width="10.5703125" style="24" bestFit="1" customWidth="1"/>
    <col min="9214" max="9215" width="8.85546875" style="24" customWidth="1"/>
    <col min="9216" max="9458" width="8.85546875" style="24"/>
    <col min="9459" max="9459" width="29" style="24" customWidth="1"/>
    <col min="9460" max="9460" width="14" style="24" customWidth="1"/>
    <col min="9461" max="9461" width="9.42578125" style="24" customWidth="1"/>
    <col min="9462" max="9462" width="9.140625" style="24" customWidth="1"/>
    <col min="9463" max="9463" width="8.5703125" style="24" customWidth="1"/>
    <col min="9464" max="9464" width="9.85546875" style="24" customWidth="1"/>
    <col min="9465" max="9465" width="15.140625" style="24" customWidth="1"/>
    <col min="9466" max="9466" width="11.5703125" style="24" customWidth="1"/>
    <col min="9467" max="9467" width="9.85546875" style="24" customWidth="1"/>
    <col min="9468" max="9468" width="10.140625" style="24" customWidth="1"/>
    <col min="9469" max="9469" width="10.5703125" style="24" bestFit="1" customWidth="1"/>
    <col min="9470" max="9471" width="8.85546875" style="24" customWidth="1"/>
    <col min="9472" max="9714" width="8.85546875" style="24"/>
    <col min="9715" max="9715" width="29" style="24" customWidth="1"/>
    <col min="9716" max="9716" width="14" style="24" customWidth="1"/>
    <col min="9717" max="9717" width="9.42578125" style="24" customWidth="1"/>
    <col min="9718" max="9718" width="9.140625" style="24" customWidth="1"/>
    <col min="9719" max="9719" width="8.5703125" style="24" customWidth="1"/>
    <col min="9720" max="9720" width="9.85546875" style="24" customWidth="1"/>
    <col min="9721" max="9721" width="15.140625" style="24" customWidth="1"/>
    <col min="9722" max="9722" width="11.5703125" style="24" customWidth="1"/>
    <col min="9723" max="9723" width="9.85546875" style="24" customWidth="1"/>
    <col min="9724" max="9724" width="10.140625" style="24" customWidth="1"/>
    <col min="9725" max="9725" width="10.5703125" style="24" bestFit="1" customWidth="1"/>
    <col min="9726" max="9727" width="8.85546875" style="24" customWidth="1"/>
    <col min="9728" max="9970" width="8.85546875" style="24"/>
    <col min="9971" max="9971" width="29" style="24" customWidth="1"/>
    <col min="9972" max="9972" width="14" style="24" customWidth="1"/>
    <col min="9973" max="9973" width="9.42578125" style="24" customWidth="1"/>
    <col min="9974" max="9974" width="9.140625" style="24" customWidth="1"/>
    <col min="9975" max="9975" width="8.5703125" style="24" customWidth="1"/>
    <col min="9976" max="9976" width="9.85546875" style="24" customWidth="1"/>
    <col min="9977" max="9977" width="15.140625" style="24" customWidth="1"/>
    <col min="9978" max="9978" width="11.5703125" style="24" customWidth="1"/>
    <col min="9979" max="9979" width="9.85546875" style="24" customWidth="1"/>
    <col min="9980" max="9980" width="10.140625" style="24" customWidth="1"/>
    <col min="9981" max="9981" width="10.5703125" style="24" bestFit="1" customWidth="1"/>
    <col min="9982" max="9983" width="8.85546875" style="24" customWidth="1"/>
    <col min="9984" max="10226" width="8.85546875" style="24"/>
    <col min="10227" max="10227" width="29" style="24" customWidth="1"/>
    <col min="10228" max="10228" width="14" style="24" customWidth="1"/>
    <col min="10229" max="10229" width="9.42578125" style="24" customWidth="1"/>
    <col min="10230" max="10230" width="9.140625" style="24" customWidth="1"/>
    <col min="10231" max="10231" width="8.5703125" style="24" customWidth="1"/>
    <col min="10232" max="10232" width="9.85546875" style="24" customWidth="1"/>
    <col min="10233" max="10233" width="15.140625" style="24" customWidth="1"/>
    <col min="10234" max="10234" width="11.5703125" style="24" customWidth="1"/>
    <col min="10235" max="10235" width="9.85546875" style="24" customWidth="1"/>
    <col min="10236" max="10236" width="10.140625" style="24" customWidth="1"/>
    <col min="10237" max="10237" width="10.5703125" style="24" bestFit="1" customWidth="1"/>
    <col min="10238" max="10239" width="8.85546875" style="24" customWidth="1"/>
    <col min="10240" max="10482" width="8.85546875" style="24"/>
    <col min="10483" max="10483" width="29" style="24" customWidth="1"/>
    <col min="10484" max="10484" width="14" style="24" customWidth="1"/>
    <col min="10485" max="10485" width="9.42578125" style="24" customWidth="1"/>
    <col min="10486" max="10486" width="9.140625" style="24" customWidth="1"/>
    <col min="10487" max="10487" width="8.5703125" style="24" customWidth="1"/>
    <col min="10488" max="10488" width="9.85546875" style="24" customWidth="1"/>
    <col min="10489" max="10489" width="15.140625" style="24" customWidth="1"/>
    <col min="10490" max="10490" width="11.5703125" style="24" customWidth="1"/>
    <col min="10491" max="10491" width="9.85546875" style="24" customWidth="1"/>
    <col min="10492" max="10492" width="10.140625" style="24" customWidth="1"/>
    <col min="10493" max="10493" width="10.5703125" style="24" bestFit="1" customWidth="1"/>
    <col min="10494" max="10495" width="8.85546875" style="24" customWidth="1"/>
    <col min="10496" max="10738" width="8.85546875" style="24"/>
    <col min="10739" max="10739" width="29" style="24" customWidth="1"/>
    <col min="10740" max="10740" width="14" style="24" customWidth="1"/>
    <col min="10741" max="10741" width="9.42578125" style="24" customWidth="1"/>
    <col min="10742" max="10742" width="9.140625" style="24" customWidth="1"/>
    <col min="10743" max="10743" width="8.5703125" style="24" customWidth="1"/>
    <col min="10744" max="10744" width="9.85546875" style="24" customWidth="1"/>
    <col min="10745" max="10745" width="15.140625" style="24" customWidth="1"/>
    <col min="10746" max="10746" width="11.5703125" style="24" customWidth="1"/>
    <col min="10747" max="10747" width="9.85546875" style="24" customWidth="1"/>
    <col min="10748" max="10748" width="10.140625" style="24" customWidth="1"/>
    <col min="10749" max="10749" width="10.5703125" style="24" bestFit="1" customWidth="1"/>
    <col min="10750" max="10751" width="8.85546875" style="24" customWidth="1"/>
    <col min="10752" max="10994" width="8.85546875" style="24"/>
    <col min="10995" max="10995" width="29" style="24" customWidth="1"/>
    <col min="10996" max="10996" width="14" style="24" customWidth="1"/>
    <col min="10997" max="10997" width="9.42578125" style="24" customWidth="1"/>
    <col min="10998" max="10998" width="9.140625" style="24" customWidth="1"/>
    <col min="10999" max="10999" width="8.5703125" style="24" customWidth="1"/>
    <col min="11000" max="11000" width="9.85546875" style="24" customWidth="1"/>
    <col min="11001" max="11001" width="15.140625" style="24" customWidth="1"/>
    <col min="11002" max="11002" width="11.5703125" style="24" customWidth="1"/>
    <col min="11003" max="11003" width="9.85546875" style="24" customWidth="1"/>
    <col min="11004" max="11004" width="10.140625" style="24" customWidth="1"/>
    <col min="11005" max="11005" width="10.5703125" style="24" bestFit="1" customWidth="1"/>
    <col min="11006" max="11007" width="8.85546875" style="24" customWidth="1"/>
    <col min="11008" max="11250" width="8.85546875" style="24"/>
    <col min="11251" max="11251" width="29" style="24" customWidth="1"/>
    <col min="11252" max="11252" width="14" style="24" customWidth="1"/>
    <col min="11253" max="11253" width="9.42578125" style="24" customWidth="1"/>
    <col min="11254" max="11254" width="9.140625" style="24" customWidth="1"/>
    <col min="11255" max="11255" width="8.5703125" style="24" customWidth="1"/>
    <col min="11256" max="11256" width="9.85546875" style="24" customWidth="1"/>
    <col min="11257" max="11257" width="15.140625" style="24" customWidth="1"/>
    <col min="11258" max="11258" width="11.5703125" style="24" customWidth="1"/>
    <col min="11259" max="11259" width="9.85546875" style="24" customWidth="1"/>
    <col min="11260" max="11260" width="10.140625" style="24" customWidth="1"/>
    <col min="11261" max="11261" width="10.5703125" style="24" bestFit="1" customWidth="1"/>
    <col min="11262" max="11263" width="8.85546875" style="24" customWidth="1"/>
    <col min="11264" max="11506" width="8.85546875" style="24"/>
    <col min="11507" max="11507" width="29" style="24" customWidth="1"/>
    <col min="11508" max="11508" width="14" style="24" customWidth="1"/>
    <col min="11509" max="11509" width="9.42578125" style="24" customWidth="1"/>
    <col min="11510" max="11510" width="9.140625" style="24" customWidth="1"/>
    <col min="11511" max="11511" width="8.5703125" style="24" customWidth="1"/>
    <col min="11512" max="11512" width="9.85546875" style="24" customWidth="1"/>
    <col min="11513" max="11513" width="15.140625" style="24" customWidth="1"/>
    <col min="11514" max="11514" width="11.5703125" style="24" customWidth="1"/>
    <col min="11515" max="11515" width="9.85546875" style="24" customWidth="1"/>
    <col min="11516" max="11516" width="10.140625" style="24" customWidth="1"/>
    <col min="11517" max="11517" width="10.5703125" style="24" bestFit="1" customWidth="1"/>
    <col min="11518" max="11519" width="8.85546875" style="24" customWidth="1"/>
    <col min="11520" max="11762" width="8.85546875" style="24"/>
    <col min="11763" max="11763" width="29" style="24" customWidth="1"/>
    <col min="11764" max="11764" width="14" style="24" customWidth="1"/>
    <col min="11765" max="11765" width="9.42578125" style="24" customWidth="1"/>
    <col min="11766" max="11766" width="9.140625" style="24" customWidth="1"/>
    <col min="11767" max="11767" width="8.5703125" style="24" customWidth="1"/>
    <col min="11768" max="11768" width="9.85546875" style="24" customWidth="1"/>
    <col min="11769" max="11769" width="15.140625" style="24" customWidth="1"/>
    <col min="11770" max="11770" width="11.5703125" style="24" customWidth="1"/>
    <col min="11771" max="11771" width="9.85546875" style="24" customWidth="1"/>
    <col min="11772" max="11772" width="10.140625" style="24" customWidth="1"/>
    <col min="11773" max="11773" width="10.5703125" style="24" bestFit="1" customWidth="1"/>
    <col min="11774" max="11775" width="8.85546875" style="24" customWidth="1"/>
    <col min="11776" max="12018" width="8.85546875" style="24"/>
    <col min="12019" max="12019" width="29" style="24" customWidth="1"/>
    <col min="12020" max="12020" width="14" style="24" customWidth="1"/>
    <col min="12021" max="12021" width="9.42578125" style="24" customWidth="1"/>
    <col min="12022" max="12022" width="9.140625" style="24" customWidth="1"/>
    <col min="12023" max="12023" width="8.5703125" style="24" customWidth="1"/>
    <col min="12024" max="12024" width="9.85546875" style="24" customWidth="1"/>
    <col min="12025" max="12025" width="15.140625" style="24" customWidth="1"/>
    <col min="12026" max="12026" width="11.5703125" style="24" customWidth="1"/>
    <col min="12027" max="12027" width="9.85546875" style="24" customWidth="1"/>
    <col min="12028" max="12028" width="10.140625" style="24" customWidth="1"/>
    <col min="12029" max="12029" width="10.5703125" style="24" bestFit="1" customWidth="1"/>
    <col min="12030" max="12031" width="8.85546875" style="24" customWidth="1"/>
    <col min="12032" max="12274" width="8.85546875" style="24"/>
    <col min="12275" max="12275" width="29" style="24" customWidth="1"/>
    <col min="12276" max="12276" width="14" style="24" customWidth="1"/>
    <col min="12277" max="12277" width="9.42578125" style="24" customWidth="1"/>
    <col min="12278" max="12278" width="9.140625" style="24" customWidth="1"/>
    <col min="12279" max="12279" width="8.5703125" style="24" customWidth="1"/>
    <col min="12280" max="12280" width="9.85546875" style="24" customWidth="1"/>
    <col min="12281" max="12281" width="15.140625" style="24" customWidth="1"/>
    <col min="12282" max="12282" width="11.5703125" style="24" customWidth="1"/>
    <col min="12283" max="12283" width="9.85546875" style="24" customWidth="1"/>
    <col min="12284" max="12284" width="10.140625" style="24" customWidth="1"/>
    <col min="12285" max="12285" width="10.5703125" style="24" bestFit="1" customWidth="1"/>
    <col min="12286" max="12287" width="8.85546875" style="24" customWidth="1"/>
    <col min="12288" max="12530" width="8.85546875" style="24"/>
    <col min="12531" max="12531" width="29" style="24" customWidth="1"/>
    <col min="12532" max="12532" width="14" style="24" customWidth="1"/>
    <col min="12533" max="12533" width="9.42578125" style="24" customWidth="1"/>
    <col min="12534" max="12534" width="9.140625" style="24" customWidth="1"/>
    <col min="12535" max="12535" width="8.5703125" style="24" customWidth="1"/>
    <col min="12536" max="12536" width="9.85546875" style="24" customWidth="1"/>
    <col min="12537" max="12537" width="15.140625" style="24" customWidth="1"/>
    <col min="12538" max="12538" width="11.5703125" style="24" customWidth="1"/>
    <col min="12539" max="12539" width="9.85546875" style="24" customWidth="1"/>
    <col min="12540" max="12540" width="10.140625" style="24" customWidth="1"/>
    <col min="12541" max="12541" width="10.5703125" style="24" bestFit="1" customWidth="1"/>
    <col min="12542" max="12543" width="8.85546875" style="24" customWidth="1"/>
    <col min="12544" max="12786" width="8.85546875" style="24"/>
    <col min="12787" max="12787" width="29" style="24" customWidth="1"/>
    <col min="12788" max="12788" width="14" style="24" customWidth="1"/>
    <col min="12789" max="12789" width="9.42578125" style="24" customWidth="1"/>
    <col min="12790" max="12790" width="9.140625" style="24" customWidth="1"/>
    <col min="12791" max="12791" width="8.5703125" style="24" customWidth="1"/>
    <col min="12792" max="12792" width="9.85546875" style="24" customWidth="1"/>
    <col min="12793" max="12793" width="15.140625" style="24" customWidth="1"/>
    <col min="12794" max="12794" width="11.5703125" style="24" customWidth="1"/>
    <col min="12795" max="12795" width="9.85546875" style="24" customWidth="1"/>
    <col min="12796" max="12796" width="10.140625" style="24" customWidth="1"/>
    <col min="12797" max="12797" width="10.5703125" style="24" bestFit="1" customWidth="1"/>
    <col min="12798" max="12799" width="8.85546875" style="24" customWidth="1"/>
    <col min="12800" max="13042" width="8.85546875" style="24"/>
    <col min="13043" max="13043" width="29" style="24" customWidth="1"/>
    <col min="13044" max="13044" width="14" style="24" customWidth="1"/>
    <col min="13045" max="13045" width="9.42578125" style="24" customWidth="1"/>
    <col min="13046" max="13046" width="9.140625" style="24" customWidth="1"/>
    <col min="13047" max="13047" width="8.5703125" style="24" customWidth="1"/>
    <col min="13048" max="13048" width="9.85546875" style="24" customWidth="1"/>
    <col min="13049" max="13049" width="15.140625" style="24" customWidth="1"/>
    <col min="13050" max="13050" width="11.5703125" style="24" customWidth="1"/>
    <col min="13051" max="13051" width="9.85546875" style="24" customWidth="1"/>
    <col min="13052" max="13052" width="10.140625" style="24" customWidth="1"/>
    <col min="13053" max="13053" width="10.5703125" style="24" bestFit="1" customWidth="1"/>
    <col min="13054" max="13055" width="8.85546875" style="24" customWidth="1"/>
    <col min="13056" max="13298" width="8.85546875" style="24"/>
    <col min="13299" max="13299" width="29" style="24" customWidth="1"/>
    <col min="13300" max="13300" width="14" style="24" customWidth="1"/>
    <col min="13301" max="13301" width="9.42578125" style="24" customWidth="1"/>
    <col min="13302" max="13302" width="9.140625" style="24" customWidth="1"/>
    <col min="13303" max="13303" width="8.5703125" style="24" customWidth="1"/>
    <col min="13304" max="13304" width="9.85546875" style="24" customWidth="1"/>
    <col min="13305" max="13305" width="15.140625" style="24" customWidth="1"/>
    <col min="13306" max="13306" width="11.5703125" style="24" customWidth="1"/>
    <col min="13307" max="13307" width="9.85546875" style="24" customWidth="1"/>
    <col min="13308" max="13308" width="10.140625" style="24" customWidth="1"/>
    <col min="13309" max="13309" width="10.5703125" style="24" bestFit="1" customWidth="1"/>
    <col min="13310" max="13311" width="8.85546875" style="24" customWidth="1"/>
    <col min="13312" max="13554" width="8.85546875" style="24"/>
    <col min="13555" max="13555" width="29" style="24" customWidth="1"/>
    <col min="13556" max="13556" width="14" style="24" customWidth="1"/>
    <col min="13557" max="13557" width="9.42578125" style="24" customWidth="1"/>
    <col min="13558" max="13558" width="9.140625" style="24" customWidth="1"/>
    <col min="13559" max="13559" width="8.5703125" style="24" customWidth="1"/>
    <col min="13560" max="13560" width="9.85546875" style="24" customWidth="1"/>
    <col min="13561" max="13561" width="15.140625" style="24" customWidth="1"/>
    <col min="13562" max="13562" width="11.5703125" style="24" customWidth="1"/>
    <col min="13563" max="13563" width="9.85546875" style="24" customWidth="1"/>
    <col min="13564" max="13564" width="10.140625" style="24" customWidth="1"/>
    <col min="13565" max="13565" width="10.5703125" style="24" bestFit="1" customWidth="1"/>
    <col min="13566" max="13567" width="8.85546875" style="24" customWidth="1"/>
    <col min="13568" max="13810" width="8.85546875" style="24"/>
    <col min="13811" max="13811" width="29" style="24" customWidth="1"/>
    <col min="13812" max="13812" width="14" style="24" customWidth="1"/>
    <col min="13813" max="13813" width="9.42578125" style="24" customWidth="1"/>
    <col min="13814" max="13814" width="9.140625" style="24" customWidth="1"/>
    <col min="13815" max="13815" width="8.5703125" style="24" customWidth="1"/>
    <col min="13816" max="13816" width="9.85546875" style="24" customWidth="1"/>
    <col min="13817" max="13817" width="15.140625" style="24" customWidth="1"/>
    <col min="13818" max="13818" width="11.5703125" style="24" customWidth="1"/>
    <col min="13819" max="13819" width="9.85546875" style="24" customWidth="1"/>
    <col min="13820" max="13820" width="10.140625" style="24" customWidth="1"/>
    <col min="13821" max="13821" width="10.5703125" style="24" bestFit="1" customWidth="1"/>
    <col min="13822" max="13823" width="8.85546875" style="24" customWidth="1"/>
    <col min="13824" max="14066" width="8.85546875" style="24"/>
    <col min="14067" max="14067" width="29" style="24" customWidth="1"/>
    <col min="14068" max="14068" width="14" style="24" customWidth="1"/>
    <col min="14069" max="14069" width="9.42578125" style="24" customWidth="1"/>
    <col min="14070" max="14070" width="9.140625" style="24" customWidth="1"/>
    <col min="14071" max="14071" width="8.5703125" style="24" customWidth="1"/>
    <col min="14072" max="14072" width="9.85546875" style="24" customWidth="1"/>
    <col min="14073" max="14073" width="15.140625" style="24" customWidth="1"/>
    <col min="14074" max="14074" width="11.5703125" style="24" customWidth="1"/>
    <col min="14075" max="14075" width="9.85546875" style="24" customWidth="1"/>
    <col min="14076" max="14076" width="10.140625" style="24" customWidth="1"/>
    <col min="14077" max="14077" width="10.5703125" style="24" bestFit="1" customWidth="1"/>
    <col min="14078" max="14079" width="8.85546875" style="24" customWidth="1"/>
    <col min="14080" max="14322" width="8.85546875" style="24"/>
    <col min="14323" max="14323" width="29" style="24" customWidth="1"/>
    <col min="14324" max="14324" width="14" style="24" customWidth="1"/>
    <col min="14325" max="14325" width="9.42578125" style="24" customWidth="1"/>
    <col min="14326" max="14326" width="9.140625" style="24" customWidth="1"/>
    <col min="14327" max="14327" width="8.5703125" style="24" customWidth="1"/>
    <col min="14328" max="14328" width="9.85546875" style="24" customWidth="1"/>
    <col min="14329" max="14329" width="15.140625" style="24" customWidth="1"/>
    <col min="14330" max="14330" width="11.5703125" style="24" customWidth="1"/>
    <col min="14331" max="14331" width="9.85546875" style="24" customWidth="1"/>
    <col min="14332" max="14332" width="10.140625" style="24" customWidth="1"/>
    <col min="14333" max="14333" width="10.5703125" style="24" bestFit="1" customWidth="1"/>
    <col min="14334" max="14335" width="8.85546875" style="24" customWidth="1"/>
    <col min="14336" max="14578" width="8.85546875" style="24"/>
    <col min="14579" max="14579" width="29" style="24" customWidth="1"/>
    <col min="14580" max="14580" width="14" style="24" customWidth="1"/>
    <col min="14581" max="14581" width="9.42578125" style="24" customWidth="1"/>
    <col min="14582" max="14582" width="9.140625" style="24" customWidth="1"/>
    <col min="14583" max="14583" width="8.5703125" style="24" customWidth="1"/>
    <col min="14584" max="14584" width="9.85546875" style="24" customWidth="1"/>
    <col min="14585" max="14585" width="15.140625" style="24" customWidth="1"/>
    <col min="14586" max="14586" width="11.5703125" style="24" customWidth="1"/>
    <col min="14587" max="14587" width="9.85546875" style="24" customWidth="1"/>
    <col min="14588" max="14588" width="10.140625" style="24" customWidth="1"/>
    <col min="14589" max="14589" width="10.5703125" style="24" bestFit="1" customWidth="1"/>
    <col min="14590" max="14591" width="8.85546875" style="24" customWidth="1"/>
    <col min="14592" max="14834" width="8.85546875" style="24"/>
    <col min="14835" max="14835" width="29" style="24" customWidth="1"/>
    <col min="14836" max="14836" width="14" style="24" customWidth="1"/>
    <col min="14837" max="14837" width="9.42578125" style="24" customWidth="1"/>
    <col min="14838" max="14838" width="9.140625" style="24" customWidth="1"/>
    <col min="14839" max="14839" width="8.5703125" style="24" customWidth="1"/>
    <col min="14840" max="14840" width="9.85546875" style="24" customWidth="1"/>
    <col min="14841" max="14841" width="15.140625" style="24" customWidth="1"/>
    <col min="14842" max="14842" width="11.5703125" style="24" customWidth="1"/>
    <col min="14843" max="14843" width="9.85546875" style="24" customWidth="1"/>
    <col min="14844" max="14844" width="10.140625" style="24" customWidth="1"/>
    <col min="14845" max="14845" width="10.5703125" style="24" bestFit="1" customWidth="1"/>
    <col min="14846" max="14847" width="8.85546875" style="24" customWidth="1"/>
    <col min="14848" max="15090" width="8.85546875" style="24"/>
    <col min="15091" max="15091" width="29" style="24" customWidth="1"/>
    <col min="15092" max="15092" width="14" style="24" customWidth="1"/>
    <col min="15093" max="15093" width="9.42578125" style="24" customWidth="1"/>
    <col min="15094" max="15094" width="9.140625" style="24" customWidth="1"/>
    <col min="15095" max="15095" width="8.5703125" style="24" customWidth="1"/>
    <col min="15096" max="15096" width="9.85546875" style="24" customWidth="1"/>
    <col min="15097" max="15097" width="15.140625" style="24" customWidth="1"/>
    <col min="15098" max="15098" width="11.5703125" style="24" customWidth="1"/>
    <col min="15099" max="15099" width="9.85546875" style="24" customWidth="1"/>
    <col min="15100" max="15100" width="10.140625" style="24" customWidth="1"/>
    <col min="15101" max="15101" width="10.5703125" style="24" bestFit="1" customWidth="1"/>
    <col min="15102" max="15103" width="8.85546875" style="24" customWidth="1"/>
    <col min="15104" max="15346" width="8.85546875" style="24"/>
    <col min="15347" max="15347" width="29" style="24" customWidth="1"/>
    <col min="15348" max="15348" width="14" style="24" customWidth="1"/>
    <col min="15349" max="15349" width="9.42578125" style="24" customWidth="1"/>
    <col min="15350" max="15350" width="9.140625" style="24" customWidth="1"/>
    <col min="15351" max="15351" width="8.5703125" style="24" customWidth="1"/>
    <col min="15352" max="15352" width="9.85546875" style="24" customWidth="1"/>
    <col min="15353" max="15353" width="15.140625" style="24" customWidth="1"/>
    <col min="15354" max="15354" width="11.5703125" style="24" customWidth="1"/>
    <col min="15355" max="15355" width="9.85546875" style="24" customWidth="1"/>
    <col min="15356" max="15356" width="10.140625" style="24" customWidth="1"/>
    <col min="15357" max="15357" width="10.5703125" style="24" bestFit="1" customWidth="1"/>
    <col min="15358" max="15359" width="8.85546875" style="24" customWidth="1"/>
    <col min="15360" max="15602" width="8.85546875" style="24"/>
    <col min="15603" max="15603" width="29" style="24" customWidth="1"/>
    <col min="15604" max="15604" width="14" style="24" customWidth="1"/>
    <col min="15605" max="15605" width="9.42578125" style="24" customWidth="1"/>
    <col min="15606" max="15606" width="9.140625" style="24" customWidth="1"/>
    <col min="15607" max="15607" width="8.5703125" style="24" customWidth="1"/>
    <col min="15608" max="15608" width="9.85546875" style="24" customWidth="1"/>
    <col min="15609" max="15609" width="15.140625" style="24" customWidth="1"/>
    <col min="15610" max="15610" width="11.5703125" style="24" customWidth="1"/>
    <col min="15611" max="15611" width="9.85546875" style="24" customWidth="1"/>
    <col min="15612" max="15612" width="10.140625" style="24" customWidth="1"/>
    <col min="15613" max="15613" width="10.5703125" style="24" bestFit="1" customWidth="1"/>
    <col min="15614" max="15615" width="8.85546875" style="24" customWidth="1"/>
    <col min="15616" max="15858" width="8.85546875" style="24"/>
    <col min="15859" max="15859" width="29" style="24" customWidth="1"/>
    <col min="15860" max="15860" width="14" style="24" customWidth="1"/>
    <col min="15861" max="15861" width="9.42578125" style="24" customWidth="1"/>
    <col min="15862" max="15862" width="9.140625" style="24" customWidth="1"/>
    <col min="15863" max="15863" width="8.5703125" style="24" customWidth="1"/>
    <col min="15864" max="15864" width="9.85546875" style="24" customWidth="1"/>
    <col min="15865" max="15865" width="15.140625" style="24" customWidth="1"/>
    <col min="15866" max="15866" width="11.5703125" style="24" customWidth="1"/>
    <col min="15867" max="15867" width="9.85546875" style="24" customWidth="1"/>
    <col min="15868" max="15868" width="10.140625" style="24" customWidth="1"/>
    <col min="15869" max="15869" width="10.5703125" style="24" bestFit="1" customWidth="1"/>
    <col min="15870" max="15871" width="8.85546875" style="24" customWidth="1"/>
    <col min="15872" max="16114" width="8.85546875" style="24"/>
    <col min="16115" max="16115" width="29" style="24" customWidth="1"/>
    <col min="16116" max="16116" width="14" style="24" customWidth="1"/>
    <col min="16117" max="16117" width="9.42578125" style="24" customWidth="1"/>
    <col min="16118" max="16118" width="9.140625" style="24" customWidth="1"/>
    <col min="16119" max="16119" width="8.5703125" style="24" customWidth="1"/>
    <col min="16120" max="16120" width="9.85546875" style="24" customWidth="1"/>
    <col min="16121" max="16121" width="15.140625" style="24" customWidth="1"/>
    <col min="16122" max="16122" width="11.5703125" style="24" customWidth="1"/>
    <col min="16123" max="16123" width="9.85546875" style="24" customWidth="1"/>
    <col min="16124" max="16124" width="10.140625" style="24" customWidth="1"/>
    <col min="16125" max="16125" width="10.5703125" style="24" bestFit="1" customWidth="1"/>
    <col min="16126" max="16127" width="8.85546875" style="24" customWidth="1"/>
    <col min="16128" max="16384" width="8.85546875" style="24"/>
  </cols>
  <sheetData>
    <row r="1" spans="1:12" s="1" customFormat="1" ht="14.25" customHeight="1" x14ac:dyDescent="0.2">
      <c r="A1" s="167" t="s">
        <v>125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9"/>
    </row>
    <row r="2" spans="1:12" s="1" customFormat="1" ht="13.5" customHeight="1" x14ac:dyDescent="0.2">
      <c r="A2" s="167" t="s">
        <v>154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2" s="4" customFormat="1" ht="27" customHeight="1" x14ac:dyDescent="0.25">
      <c r="A3" s="166" t="s">
        <v>97</v>
      </c>
      <c r="B3" s="166" t="s">
        <v>128</v>
      </c>
      <c r="C3" s="165" t="s">
        <v>126</v>
      </c>
      <c r="D3" s="166"/>
      <c r="E3" s="166"/>
      <c r="F3" s="166"/>
      <c r="G3" s="168" t="s">
        <v>140</v>
      </c>
      <c r="H3" s="170" t="s">
        <v>127</v>
      </c>
      <c r="I3" s="171"/>
      <c r="J3" s="171"/>
      <c r="K3" s="165"/>
      <c r="L3" s="5"/>
    </row>
    <row r="4" spans="1:12" s="4" customFormat="1" ht="48" customHeight="1" x14ac:dyDescent="0.25">
      <c r="A4" s="166"/>
      <c r="B4" s="166"/>
      <c r="C4" s="157" t="s">
        <v>103</v>
      </c>
      <c r="D4" s="6" t="s">
        <v>99</v>
      </c>
      <c r="E4" s="158" t="s">
        <v>104</v>
      </c>
      <c r="F4" s="158" t="s">
        <v>105</v>
      </c>
      <c r="G4" s="169"/>
      <c r="H4" s="157" t="s">
        <v>103</v>
      </c>
      <c r="I4" s="6" t="s">
        <v>99</v>
      </c>
      <c r="J4" s="158" t="s">
        <v>104</v>
      </c>
      <c r="K4" s="158" t="s">
        <v>105</v>
      </c>
      <c r="L4" s="7"/>
    </row>
    <row r="5" spans="1:12" s="11" customFormat="1" ht="15" x14ac:dyDescent="0.25">
      <c r="A5" s="90" t="s">
        <v>0</v>
      </c>
      <c r="B5" s="47">
        <v>53371.121438000002</v>
      </c>
      <c r="C5" s="9">
        <f>C6+C25+C36+C45+C53+C68+C75+C92</f>
        <v>16816.63305</v>
      </c>
      <c r="D5" s="9">
        <f>C5/B5*100</f>
        <v>31.508862090401259</v>
      </c>
      <c r="E5" s="9">
        <v>19991.400000000001</v>
      </c>
      <c r="F5" s="10">
        <f>C5-E5</f>
        <v>-3174.7669500000011</v>
      </c>
      <c r="G5" s="107">
        <v>31022.027609999997</v>
      </c>
      <c r="H5" s="9">
        <f>H6+H25+H36+H45+H53+H68+H75+H92</f>
        <v>9492.9510000000009</v>
      </c>
      <c r="I5" s="9">
        <f>H5/G5*100</f>
        <v>30.600678715597347</v>
      </c>
      <c r="J5" s="9">
        <v>11768.6</v>
      </c>
      <c r="K5" s="10">
        <f>H5-J5</f>
        <v>-2275.6489999999994</v>
      </c>
    </row>
    <row r="6" spans="1:12" s="11" customFormat="1" ht="15" x14ac:dyDescent="0.25">
      <c r="A6" s="71" t="s">
        <v>1</v>
      </c>
      <c r="B6" s="49">
        <v>9612.804728000001</v>
      </c>
      <c r="C6" s="13">
        <f>SUM(C7:C24)</f>
        <v>6113.5429999999997</v>
      </c>
      <c r="D6" s="13">
        <f t="shared" ref="D6:D69" si="0">C6/B6*100</f>
        <v>63.597911046633293</v>
      </c>
      <c r="E6" s="13">
        <v>6677.2</v>
      </c>
      <c r="F6" s="15">
        <f t="shared" ref="F6:F69" si="1">C6-E6</f>
        <v>-563.65700000000015</v>
      </c>
      <c r="G6" s="14">
        <v>4549.7973000000002</v>
      </c>
      <c r="H6" s="13">
        <f>SUM(H7:H24)</f>
        <v>3088.4680000000008</v>
      </c>
      <c r="I6" s="13">
        <f t="shared" ref="I6:I69" si="2">H6/G6*100</f>
        <v>67.881441663346195</v>
      </c>
      <c r="J6" s="13">
        <v>3547.6</v>
      </c>
      <c r="K6" s="15">
        <f t="shared" ref="K6:K69" si="3">H6-J6</f>
        <v>-459.13199999999915</v>
      </c>
    </row>
    <row r="7" spans="1:12" s="20" customFormat="1" x14ac:dyDescent="0.2">
      <c r="A7" s="72" t="s">
        <v>2</v>
      </c>
      <c r="B7" s="86">
        <v>921.5</v>
      </c>
      <c r="C7" s="17">
        <v>683.5</v>
      </c>
      <c r="D7" s="17">
        <f t="shared" si="0"/>
        <v>74.172544763971786</v>
      </c>
      <c r="E7" s="17">
        <v>713.4</v>
      </c>
      <c r="F7" s="19">
        <f t="shared" si="1"/>
        <v>-29.899999999999977</v>
      </c>
      <c r="G7" s="18">
        <v>350.90000000000003</v>
      </c>
      <c r="H7" s="17">
        <v>275.60000000000002</v>
      </c>
      <c r="I7" s="17">
        <f t="shared" si="2"/>
        <v>78.540894841835282</v>
      </c>
      <c r="J7" s="17">
        <v>327.9</v>
      </c>
      <c r="K7" s="19">
        <f t="shared" si="3"/>
        <v>-52.299999999999955</v>
      </c>
    </row>
    <row r="8" spans="1:12" s="22" customFormat="1" x14ac:dyDescent="0.2">
      <c r="A8" s="72" t="s">
        <v>3</v>
      </c>
      <c r="B8" s="86">
        <v>434.78</v>
      </c>
      <c r="C8" s="17">
        <v>256.98</v>
      </c>
      <c r="D8" s="17">
        <f t="shared" si="0"/>
        <v>59.10575463452782</v>
      </c>
      <c r="E8" s="17">
        <v>304.7</v>
      </c>
      <c r="F8" s="19">
        <f t="shared" si="1"/>
        <v>-47.71999999999997</v>
      </c>
      <c r="G8" s="18">
        <v>214</v>
      </c>
      <c r="H8" s="17">
        <v>116.94</v>
      </c>
      <c r="I8" s="17">
        <f t="shared" si="2"/>
        <v>54.644859813084111</v>
      </c>
      <c r="J8" s="17">
        <v>147.6</v>
      </c>
      <c r="K8" s="19">
        <f t="shared" si="3"/>
        <v>-30.659999999999997</v>
      </c>
      <c r="L8" s="20"/>
    </row>
    <row r="9" spans="1:12" s="22" customFormat="1" x14ac:dyDescent="0.2">
      <c r="A9" s="72" t="s">
        <v>4</v>
      </c>
      <c r="B9" s="86">
        <v>161.47000000000003</v>
      </c>
      <c r="C9" s="17">
        <v>31.65</v>
      </c>
      <c r="D9" s="17">
        <f t="shared" si="0"/>
        <v>19.601164302966492</v>
      </c>
      <c r="E9" s="17">
        <v>38.299999999999997</v>
      </c>
      <c r="F9" s="19">
        <f t="shared" si="1"/>
        <v>-6.6499999999999986</v>
      </c>
      <c r="G9" s="18">
        <v>59.84</v>
      </c>
      <c r="H9" s="17">
        <v>22.69</v>
      </c>
      <c r="I9" s="17">
        <f>H9/G9*100</f>
        <v>37.917780748663098</v>
      </c>
      <c r="J9" s="17">
        <v>29.1</v>
      </c>
      <c r="K9" s="19">
        <f t="shared" si="3"/>
        <v>-6.41</v>
      </c>
      <c r="L9" s="20"/>
    </row>
    <row r="10" spans="1:12" s="22" customFormat="1" x14ac:dyDescent="0.2">
      <c r="A10" s="72" t="s">
        <v>5</v>
      </c>
      <c r="B10" s="86">
        <v>1789.1999999999998</v>
      </c>
      <c r="C10" s="17">
        <v>1200.2</v>
      </c>
      <c r="D10" s="17">
        <f t="shared" si="0"/>
        <v>67.080259333780461</v>
      </c>
      <c r="E10" s="17">
        <v>1373.1</v>
      </c>
      <c r="F10" s="19">
        <f t="shared" si="1"/>
        <v>-172.89999999999986</v>
      </c>
      <c r="G10" s="18">
        <v>796.1</v>
      </c>
      <c r="H10" s="17">
        <v>548.29999999999995</v>
      </c>
      <c r="I10" s="17">
        <f t="shared" si="2"/>
        <v>68.873257128501436</v>
      </c>
      <c r="J10" s="17">
        <v>632</v>
      </c>
      <c r="K10" s="19">
        <f t="shared" si="3"/>
        <v>-83.700000000000045</v>
      </c>
      <c r="L10" s="20"/>
    </row>
    <row r="11" spans="1:12" s="22" customFormat="1" x14ac:dyDescent="0.2">
      <c r="A11" s="72" t="s">
        <v>6</v>
      </c>
      <c r="B11" s="86">
        <v>83.467000000000013</v>
      </c>
      <c r="C11" s="17">
        <v>20</v>
      </c>
      <c r="D11" s="17">
        <f t="shared" si="0"/>
        <v>23.96156564869948</v>
      </c>
      <c r="E11" s="17">
        <v>15.6</v>
      </c>
      <c r="F11" s="19">
        <f t="shared" si="1"/>
        <v>4.4000000000000004</v>
      </c>
      <c r="G11" s="18">
        <v>51.06</v>
      </c>
      <c r="H11" s="17">
        <v>17.47</v>
      </c>
      <c r="I11" s="17">
        <f t="shared" si="2"/>
        <v>34.21464943204073</v>
      </c>
      <c r="J11" s="17">
        <v>9</v>
      </c>
      <c r="K11" s="19">
        <f t="shared" si="3"/>
        <v>8.4699999999999989</v>
      </c>
      <c r="L11" s="20"/>
    </row>
    <row r="12" spans="1:12" s="22" customFormat="1" x14ac:dyDescent="0.2">
      <c r="A12" s="72" t="s">
        <v>7</v>
      </c>
      <c r="B12" s="86">
        <v>159.10000000000002</v>
      </c>
      <c r="C12" s="17">
        <v>60.1</v>
      </c>
      <c r="D12" s="17">
        <f t="shared" si="0"/>
        <v>37.774984286612188</v>
      </c>
      <c r="E12" s="17">
        <v>70.7</v>
      </c>
      <c r="F12" s="19">
        <f t="shared" si="1"/>
        <v>-10.600000000000001</v>
      </c>
      <c r="G12" s="18">
        <v>63.1</v>
      </c>
      <c r="H12" s="17">
        <v>36.1</v>
      </c>
      <c r="I12" s="17">
        <f t="shared" si="2"/>
        <v>57.210776545166411</v>
      </c>
      <c r="J12" s="17">
        <v>43.2</v>
      </c>
      <c r="K12" s="19">
        <f>H12-J12</f>
        <v>-7.1000000000000014</v>
      </c>
      <c r="L12" s="20"/>
    </row>
    <row r="13" spans="1:12" s="22" customFormat="1" x14ac:dyDescent="0.2">
      <c r="A13" s="72" t="s">
        <v>8</v>
      </c>
      <c r="B13" s="86">
        <v>71.193999999999988</v>
      </c>
      <c r="C13" s="17">
        <v>3.14</v>
      </c>
      <c r="D13" s="17">
        <f t="shared" si="0"/>
        <v>4.4104840295530527</v>
      </c>
      <c r="E13" s="17">
        <v>6.9</v>
      </c>
      <c r="F13" s="19">
        <f t="shared" si="1"/>
        <v>-3.7600000000000002</v>
      </c>
      <c r="G13" s="18">
        <v>38.774999999999999</v>
      </c>
      <c r="H13" s="17">
        <v>2.6</v>
      </c>
      <c r="I13" s="17">
        <f t="shared" si="2"/>
        <v>6.7053513862024499</v>
      </c>
      <c r="J13" s="17">
        <v>0.2</v>
      </c>
      <c r="K13" s="19">
        <f t="shared" si="3"/>
        <v>2.4</v>
      </c>
      <c r="L13" s="20"/>
    </row>
    <row r="14" spans="1:12" s="22" customFormat="1" x14ac:dyDescent="0.2">
      <c r="A14" s="72" t="s">
        <v>9</v>
      </c>
      <c r="B14" s="86">
        <v>1126.5999999999999</v>
      </c>
      <c r="C14" s="17">
        <v>1061.49</v>
      </c>
      <c r="D14" s="17">
        <f t="shared" si="0"/>
        <v>94.220663944612113</v>
      </c>
      <c r="E14" s="17">
        <v>991.88</v>
      </c>
      <c r="F14" s="19">
        <f t="shared" si="1"/>
        <v>69.610000000000014</v>
      </c>
      <c r="G14" s="18">
        <v>507.5</v>
      </c>
      <c r="H14" s="17">
        <v>467.2</v>
      </c>
      <c r="I14" s="17">
        <f t="shared" si="2"/>
        <v>92.059113300492612</v>
      </c>
      <c r="J14" s="17">
        <v>511.7</v>
      </c>
      <c r="K14" s="19">
        <f t="shared" si="3"/>
        <v>-44.5</v>
      </c>
      <c r="L14" s="20"/>
    </row>
    <row r="15" spans="1:12" s="22" customFormat="1" x14ac:dyDescent="0.2">
      <c r="A15" s="72" t="s">
        <v>10</v>
      </c>
      <c r="B15" s="86">
        <v>962.3</v>
      </c>
      <c r="C15" s="17">
        <v>689.4</v>
      </c>
      <c r="D15" s="17">
        <f t="shared" si="0"/>
        <v>71.640860438532684</v>
      </c>
      <c r="E15" s="17">
        <v>755.2</v>
      </c>
      <c r="F15" s="19">
        <f t="shared" si="1"/>
        <v>-65.800000000000068</v>
      </c>
      <c r="G15" s="18">
        <v>430.1</v>
      </c>
      <c r="H15" s="17">
        <v>351.6</v>
      </c>
      <c r="I15" s="17">
        <f t="shared" si="2"/>
        <v>81.74843059753546</v>
      </c>
      <c r="J15" s="17">
        <v>401.5</v>
      </c>
      <c r="K15" s="19">
        <f t="shared" si="3"/>
        <v>-49.899999999999977</v>
      </c>
      <c r="L15" s="20"/>
    </row>
    <row r="16" spans="1:12" s="22" customFormat="1" x14ac:dyDescent="0.2">
      <c r="A16" s="72" t="s">
        <v>11</v>
      </c>
      <c r="B16" s="86">
        <v>260.843728</v>
      </c>
      <c r="C16" s="17">
        <v>58.07</v>
      </c>
      <c r="D16" s="17">
        <f t="shared" si="0"/>
        <v>22.262371591315393</v>
      </c>
      <c r="E16" s="17">
        <v>14.21</v>
      </c>
      <c r="F16" s="19">
        <f t="shared" si="1"/>
        <v>43.86</v>
      </c>
      <c r="G16" s="18">
        <v>77.719300000000004</v>
      </c>
      <c r="H16" s="17">
        <v>31.184999999999999</v>
      </c>
      <c r="I16" s="17">
        <f t="shared" si="2"/>
        <v>40.125168394465724</v>
      </c>
      <c r="J16" s="17">
        <v>11.9</v>
      </c>
      <c r="K16" s="19">
        <f t="shared" si="3"/>
        <v>19.284999999999997</v>
      </c>
      <c r="L16" s="20"/>
    </row>
    <row r="17" spans="1:12" s="22" customFormat="1" x14ac:dyDescent="0.2">
      <c r="A17" s="72" t="s">
        <v>12</v>
      </c>
      <c r="B17" s="86">
        <v>785.53</v>
      </c>
      <c r="C17" s="17">
        <v>492.41</v>
      </c>
      <c r="D17" s="17">
        <f t="shared" si="0"/>
        <v>62.685066133693176</v>
      </c>
      <c r="E17" s="17">
        <v>539.44000000000005</v>
      </c>
      <c r="F17" s="19">
        <f t="shared" si="1"/>
        <v>-47.03000000000003</v>
      </c>
      <c r="G17" s="18">
        <v>471.86</v>
      </c>
      <c r="H17" s="17">
        <v>319.27999999999997</v>
      </c>
      <c r="I17" s="17">
        <f t="shared" si="2"/>
        <v>67.664137667952346</v>
      </c>
      <c r="J17" s="17">
        <v>320</v>
      </c>
      <c r="K17" s="19">
        <f t="shared" si="3"/>
        <v>-0.72000000000002728</v>
      </c>
      <c r="L17" s="20"/>
    </row>
    <row r="18" spans="1:12" s="22" customFormat="1" x14ac:dyDescent="0.2">
      <c r="A18" s="72" t="s">
        <v>13</v>
      </c>
      <c r="B18" s="86">
        <v>539.67499999999995</v>
      </c>
      <c r="C18" s="17">
        <v>330.6</v>
      </c>
      <c r="D18" s="17">
        <f t="shared" si="0"/>
        <v>61.259091119655359</v>
      </c>
      <c r="E18" s="17">
        <v>379.33</v>
      </c>
      <c r="F18" s="19">
        <f t="shared" si="1"/>
        <v>-48.729999999999961</v>
      </c>
      <c r="G18" s="18">
        <v>305.27</v>
      </c>
      <c r="H18" s="17">
        <v>216.8</v>
      </c>
      <c r="I18" s="17">
        <f t="shared" si="2"/>
        <v>71.019097847806862</v>
      </c>
      <c r="J18" s="17">
        <v>262.14</v>
      </c>
      <c r="K18" s="19">
        <f t="shared" si="3"/>
        <v>-45.339999999999975</v>
      </c>
      <c r="L18" s="20"/>
    </row>
    <row r="19" spans="1:12" s="22" customFormat="1" x14ac:dyDescent="0.2">
      <c r="A19" s="72" t="s">
        <v>14</v>
      </c>
      <c r="B19" s="86">
        <v>172.3</v>
      </c>
      <c r="C19" s="17">
        <v>62.2</v>
      </c>
      <c r="D19" s="17">
        <f t="shared" si="0"/>
        <v>36.099825885084151</v>
      </c>
      <c r="E19" s="17">
        <v>55</v>
      </c>
      <c r="F19" s="19">
        <f t="shared" si="1"/>
        <v>7.2000000000000028</v>
      </c>
      <c r="G19" s="18">
        <v>85.3</v>
      </c>
      <c r="H19" s="17">
        <v>37.4</v>
      </c>
      <c r="I19" s="17">
        <f t="shared" si="2"/>
        <v>43.845252051582648</v>
      </c>
      <c r="J19" s="17">
        <v>39.5</v>
      </c>
      <c r="K19" s="19">
        <f t="shared" si="3"/>
        <v>-2.1000000000000014</v>
      </c>
      <c r="L19" s="20"/>
    </row>
    <row r="20" spans="1:12" s="22" customFormat="1" x14ac:dyDescent="0.2">
      <c r="A20" s="72" t="s">
        <v>15</v>
      </c>
      <c r="B20" s="86">
        <v>1303.6079999999999</v>
      </c>
      <c r="C20" s="17">
        <v>845.05799999999999</v>
      </c>
      <c r="D20" s="17">
        <f t="shared" si="0"/>
        <v>64.824548483900074</v>
      </c>
      <c r="E20" s="17">
        <v>1046.9000000000001</v>
      </c>
      <c r="F20" s="19">
        <f t="shared" si="1"/>
        <v>-201.8420000000001</v>
      </c>
      <c r="G20" s="18">
        <v>629.32299999999998</v>
      </c>
      <c r="H20" s="17">
        <v>418.36900000000003</v>
      </c>
      <c r="I20" s="17">
        <f t="shared" si="2"/>
        <v>66.479216554932847</v>
      </c>
      <c r="J20" s="17">
        <v>540.1</v>
      </c>
      <c r="K20" s="19">
        <f t="shared" si="3"/>
        <v>-121.73099999999999</v>
      </c>
      <c r="L20" s="20"/>
    </row>
    <row r="21" spans="1:12" s="22" customFormat="1" x14ac:dyDescent="0.2">
      <c r="A21" s="72" t="s">
        <v>16</v>
      </c>
      <c r="B21" s="86">
        <v>152.80700000000002</v>
      </c>
      <c r="C21" s="17">
        <v>42.12</v>
      </c>
      <c r="D21" s="17">
        <f t="shared" si="0"/>
        <v>27.564182269136882</v>
      </c>
      <c r="E21" s="17">
        <v>7.9</v>
      </c>
      <c r="F21" s="19">
        <f t="shared" si="1"/>
        <v>34.22</v>
      </c>
      <c r="G21" s="18">
        <v>64.650000000000006</v>
      </c>
      <c r="H21" s="17">
        <v>23.254000000000001</v>
      </c>
      <c r="I21" s="17">
        <f t="shared" si="2"/>
        <v>35.969064191802005</v>
      </c>
      <c r="J21" s="17">
        <v>6.1</v>
      </c>
      <c r="K21" s="19">
        <f t="shared" si="3"/>
        <v>17.154000000000003</v>
      </c>
      <c r="L21" s="20"/>
    </row>
    <row r="22" spans="1:12" s="22" customFormat="1" x14ac:dyDescent="0.2">
      <c r="A22" s="72" t="s">
        <v>17</v>
      </c>
      <c r="B22" s="86">
        <v>588.53</v>
      </c>
      <c r="C22" s="17">
        <v>263.60000000000002</v>
      </c>
      <c r="D22" s="17">
        <f t="shared" si="0"/>
        <v>44.789560430224462</v>
      </c>
      <c r="E22" s="17">
        <v>344.85</v>
      </c>
      <c r="F22" s="19">
        <f t="shared" si="1"/>
        <v>-81.25</v>
      </c>
      <c r="G22" s="18">
        <v>356.1</v>
      </c>
      <c r="H22" s="17">
        <v>194.4</v>
      </c>
      <c r="I22" s="17">
        <f>H22/G22*100</f>
        <v>54.591406908171855</v>
      </c>
      <c r="J22" s="17">
        <v>250.23</v>
      </c>
      <c r="K22" s="19">
        <f t="shared" si="3"/>
        <v>-55.829999999999984</v>
      </c>
      <c r="L22" s="20"/>
    </row>
    <row r="23" spans="1:12" s="22" customFormat="1" x14ac:dyDescent="0.2">
      <c r="A23" s="72" t="s">
        <v>18</v>
      </c>
      <c r="B23" s="86">
        <v>99.899999999999977</v>
      </c>
      <c r="C23" s="17">
        <v>13.025</v>
      </c>
      <c r="D23" s="17">
        <f t="shared" si="0"/>
        <v>13.038038038038041</v>
      </c>
      <c r="E23" s="17">
        <v>19.8</v>
      </c>
      <c r="F23" s="19">
        <f t="shared" si="1"/>
        <v>-6.7750000000000004</v>
      </c>
      <c r="G23" s="18">
        <v>48.2</v>
      </c>
      <c r="H23" s="17">
        <v>9.2799999999999994</v>
      </c>
      <c r="I23" s="17">
        <f t="shared" ref="I23" si="4">H23/G23*100</f>
        <v>19.25311203319502</v>
      </c>
      <c r="J23" s="17">
        <v>15.4</v>
      </c>
      <c r="K23" s="19">
        <f t="shared" si="3"/>
        <v>-6.120000000000001</v>
      </c>
      <c r="L23" s="20"/>
    </row>
    <row r="24" spans="1:12" s="22" customFormat="1" hidden="1" x14ac:dyDescent="0.2">
      <c r="A24" s="72" t="s">
        <v>110</v>
      </c>
      <c r="B24" s="86"/>
      <c r="C24" s="17">
        <v>0</v>
      </c>
      <c r="D24" s="17" t="e">
        <f t="shared" si="0"/>
        <v>#DIV/0!</v>
      </c>
      <c r="E24" s="17"/>
      <c r="F24" s="19">
        <f t="shared" si="1"/>
        <v>0</v>
      </c>
      <c r="G24" s="18"/>
      <c r="H24" s="17">
        <v>0</v>
      </c>
      <c r="I24" s="17" t="e">
        <f t="shared" si="2"/>
        <v>#DIV/0!</v>
      </c>
      <c r="J24" s="17"/>
      <c r="K24" s="19">
        <f t="shared" si="3"/>
        <v>0</v>
      </c>
      <c r="L24" s="20"/>
    </row>
    <row r="25" spans="1:12" s="23" customFormat="1" ht="15" x14ac:dyDescent="0.25">
      <c r="A25" s="71" t="s">
        <v>19</v>
      </c>
      <c r="B25" s="49">
        <v>530.62079999999992</v>
      </c>
      <c r="C25" s="13">
        <f>SUM(C26:C35)-C29</f>
        <v>141.05704999999998</v>
      </c>
      <c r="D25" s="13">
        <f t="shared" si="0"/>
        <v>26.583400047642307</v>
      </c>
      <c r="E25" s="13">
        <v>93.7</v>
      </c>
      <c r="F25" s="15">
        <f t="shared" si="1"/>
        <v>47.357049999999973</v>
      </c>
      <c r="G25" s="14">
        <v>295.78109999999998</v>
      </c>
      <c r="H25" s="13">
        <f>SUM(H26:H35)-H29</f>
        <v>104.52999999999999</v>
      </c>
      <c r="I25" s="13">
        <f t="shared" si="2"/>
        <v>35.340324314163411</v>
      </c>
      <c r="J25" s="13">
        <v>83.1</v>
      </c>
      <c r="K25" s="15">
        <f t="shared" si="3"/>
        <v>21.429999999999993</v>
      </c>
      <c r="L25" s="11"/>
    </row>
    <row r="26" spans="1:12" s="22" customFormat="1" hidden="1" x14ac:dyDescent="0.2">
      <c r="A26" s="72" t="s">
        <v>20</v>
      </c>
      <c r="B26" s="86">
        <v>11</v>
      </c>
      <c r="C26" s="17">
        <v>0</v>
      </c>
      <c r="D26" s="17">
        <f t="shared" si="0"/>
        <v>0</v>
      </c>
      <c r="E26" s="17">
        <v>0</v>
      </c>
      <c r="F26" s="19">
        <f t="shared" si="1"/>
        <v>0</v>
      </c>
      <c r="G26" s="18"/>
      <c r="H26" s="17">
        <v>0</v>
      </c>
      <c r="I26" s="17" t="e">
        <f t="shared" si="2"/>
        <v>#DIV/0!</v>
      </c>
      <c r="J26" s="17">
        <v>0</v>
      </c>
      <c r="K26" s="19">
        <f t="shared" si="3"/>
        <v>0</v>
      </c>
      <c r="L26" s="20"/>
    </row>
    <row r="27" spans="1:12" s="22" customFormat="1" hidden="1" x14ac:dyDescent="0.2">
      <c r="A27" s="72" t="s">
        <v>21</v>
      </c>
      <c r="B27" s="86">
        <v>14.869999999999994</v>
      </c>
      <c r="C27" s="17">
        <v>0</v>
      </c>
      <c r="D27" s="17">
        <f t="shared" si="0"/>
        <v>0</v>
      </c>
      <c r="E27" s="17">
        <v>0</v>
      </c>
      <c r="F27" s="19">
        <f t="shared" si="1"/>
        <v>0</v>
      </c>
      <c r="G27" s="18">
        <v>0.02</v>
      </c>
      <c r="H27" s="17">
        <v>0</v>
      </c>
      <c r="I27" s="17">
        <f t="shared" si="2"/>
        <v>0</v>
      </c>
      <c r="J27" s="17">
        <v>0</v>
      </c>
      <c r="K27" s="19">
        <f t="shared" si="3"/>
        <v>0</v>
      </c>
      <c r="L27" s="20"/>
    </row>
    <row r="28" spans="1:12" s="22" customFormat="1" hidden="1" x14ac:dyDescent="0.2">
      <c r="A28" s="72" t="s">
        <v>22</v>
      </c>
      <c r="B28" s="86">
        <v>23.899999999999991</v>
      </c>
      <c r="C28" s="17">
        <v>0</v>
      </c>
      <c r="D28" s="17">
        <f t="shared" si="0"/>
        <v>0</v>
      </c>
      <c r="E28" s="17">
        <v>0</v>
      </c>
      <c r="F28" s="19">
        <f t="shared" si="1"/>
        <v>0</v>
      </c>
      <c r="G28" s="18">
        <v>2.2000000000000002</v>
      </c>
      <c r="H28" s="17">
        <v>0</v>
      </c>
      <c r="I28" s="17">
        <f t="shared" si="2"/>
        <v>0</v>
      </c>
      <c r="J28" s="17">
        <v>0</v>
      </c>
      <c r="K28" s="19">
        <f t="shared" si="3"/>
        <v>0</v>
      </c>
      <c r="L28" s="20"/>
    </row>
    <row r="29" spans="1:12" s="22" customFormat="1" hidden="1" x14ac:dyDescent="0.2">
      <c r="A29" s="72" t="s">
        <v>23</v>
      </c>
      <c r="B29" s="86">
        <v>0</v>
      </c>
      <c r="C29" s="17">
        <v>0</v>
      </c>
      <c r="D29" s="17" t="e">
        <f t="shared" si="0"/>
        <v>#DIV/0!</v>
      </c>
      <c r="E29" s="17">
        <v>0</v>
      </c>
      <c r="F29" s="19">
        <f t="shared" si="1"/>
        <v>0</v>
      </c>
      <c r="G29" s="18"/>
      <c r="H29" s="17">
        <v>0</v>
      </c>
      <c r="I29" s="17" t="e">
        <f t="shared" si="2"/>
        <v>#DIV/0!</v>
      </c>
      <c r="J29" s="17">
        <v>0</v>
      </c>
      <c r="K29" s="19">
        <f t="shared" si="3"/>
        <v>0</v>
      </c>
      <c r="L29" s="20"/>
    </row>
    <row r="30" spans="1:12" s="22" customFormat="1" x14ac:dyDescent="0.2">
      <c r="A30" s="72" t="s">
        <v>24</v>
      </c>
      <c r="B30" s="86">
        <v>152.4</v>
      </c>
      <c r="C30" s="17">
        <v>18.834</v>
      </c>
      <c r="D30" s="17">
        <f t="shared" si="0"/>
        <v>12.358267716535433</v>
      </c>
      <c r="E30" s="17">
        <v>40.545000000000002</v>
      </c>
      <c r="F30" s="19">
        <f t="shared" si="1"/>
        <v>-21.711000000000002</v>
      </c>
      <c r="G30" s="18">
        <v>120.5</v>
      </c>
      <c r="H30" s="17">
        <v>17.800999999999998</v>
      </c>
      <c r="I30" s="17">
        <f t="shared" si="2"/>
        <v>14.772614107883816</v>
      </c>
      <c r="J30" s="17">
        <v>39.762999999999998</v>
      </c>
      <c r="K30" s="19">
        <f t="shared" si="3"/>
        <v>-21.962</v>
      </c>
      <c r="L30" s="20"/>
    </row>
    <row r="31" spans="1:12" s="22" customFormat="1" x14ac:dyDescent="0.2">
      <c r="A31" s="72" t="s">
        <v>25</v>
      </c>
      <c r="B31" s="86">
        <v>133.12169999999998</v>
      </c>
      <c r="C31" s="17">
        <v>89.568049999999985</v>
      </c>
      <c r="D31" s="17">
        <f t="shared" si="0"/>
        <v>67.282832175370359</v>
      </c>
      <c r="E31" s="17">
        <v>31.84</v>
      </c>
      <c r="F31" s="19">
        <f t="shared" si="1"/>
        <v>57.728049999999982</v>
      </c>
      <c r="G31" s="18">
        <v>103.17999999999999</v>
      </c>
      <c r="H31" s="17">
        <v>62.18</v>
      </c>
      <c r="I31" s="17">
        <f t="shared" si="2"/>
        <v>60.263616980034897</v>
      </c>
      <c r="J31" s="17">
        <v>25.87</v>
      </c>
      <c r="K31" s="19">
        <f t="shared" si="3"/>
        <v>36.31</v>
      </c>
      <c r="L31" s="20"/>
    </row>
    <row r="32" spans="1:12" s="22" customFormat="1" x14ac:dyDescent="0.2">
      <c r="A32" s="72" t="s">
        <v>26</v>
      </c>
      <c r="B32" s="86">
        <v>86.64909999999999</v>
      </c>
      <c r="C32" s="17">
        <v>16.334</v>
      </c>
      <c r="D32" s="17">
        <f t="shared" si="0"/>
        <v>18.850743977721642</v>
      </c>
      <c r="E32" s="17">
        <v>13.67</v>
      </c>
      <c r="F32" s="19">
        <f t="shared" si="1"/>
        <v>2.6639999999999997</v>
      </c>
      <c r="G32" s="18">
        <v>34.781100000000002</v>
      </c>
      <c r="H32" s="17">
        <v>14.178000000000001</v>
      </c>
      <c r="I32" s="17">
        <f t="shared" si="2"/>
        <v>40.763518117598352</v>
      </c>
      <c r="J32" s="17">
        <v>12.6</v>
      </c>
      <c r="K32" s="19">
        <f t="shared" si="3"/>
        <v>1.5780000000000012</v>
      </c>
      <c r="L32" s="20"/>
    </row>
    <row r="33" spans="1:12" s="22" customFormat="1" hidden="1" x14ac:dyDescent="0.2">
      <c r="A33" s="72" t="s">
        <v>27</v>
      </c>
      <c r="B33" s="86">
        <v>3.25</v>
      </c>
      <c r="C33" s="17">
        <v>0</v>
      </c>
      <c r="D33" s="17">
        <f t="shared" si="0"/>
        <v>0</v>
      </c>
      <c r="E33" s="17">
        <v>0</v>
      </c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>
        <v>0</v>
      </c>
      <c r="K33" s="19">
        <f t="shared" si="3"/>
        <v>0</v>
      </c>
      <c r="L33" s="20"/>
    </row>
    <row r="34" spans="1:12" s="22" customFormat="1" x14ac:dyDescent="0.2">
      <c r="A34" s="72" t="s">
        <v>28</v>
      </c>
      <c r="B34" s="86">
        <v>49.629999999999995</v>
      </c>
      <c r="C34" s="17">
        <v>1.621</v>
      </c>
      <c r="D34" s="17">
        <f t="shared" si="0"/>
        <v>3.2661696554503328</v>
      </c>
      <c r="E34" s="17">
        <v>0.94</v>
      </c>
      <c r="F34" s="19">
        <f t="shared" si="1"/>
        <v>0.68100000000000005</v>
      </c>
      <c r="G34" s="18">
        <v>10.8</v>
      </c>
      <c r="H34" s="17">
        <v>0.77100000000000002</v>
      </c>
      <c r="I34" s="17">
        <f t="shared" si="2"/>
        <v>7.1388888888888893</v>
      </c>
      <c r="J34" s="17">
        <v>0.7</v>
      </c>
      <c r="K34" s="19">
        <f t="shared" si="3"/>
        <v>7.1000000000000063E-2</v>
      </c>
      <c r="L34" s="20"/>
    </row>
    <row r="35" spans="1:12" s="22" customFormat="1" x14ac:dyDescent="0.2">
      <c r="A35" s="72" t="s">
        <v>29</v>
      </c>
      <c r="B35" s="86">
        <v>55.800000000000011</v>
      </c>
      <c r="C35" s="17">
        <v>14.7</v>
      </c>
      <c r="D35" s="17">
        <f t="shared" si="0"/>
        <v>26.344086021505369</v>
      </c>
      <c r="E35" s="17">
        <v>6.7</v>
      </c>
      <c r="F35" s="19">
        <f t="shared" si="1"/>
        <v>7.9999999999999991</v>
      </c>
      <c r="G35" s="18">
        <v>24.300000000000004</v>
      </c>
      <c r="H35" s="17">
        <v>9.6</v>
      </c>
      <c r="I35" s="17">
        <f t="shared" si="2"/>
        <v>39.506172839506164</v>
      </c>
      <c r="J35" s="17">
        <v>4.2</v>
      </c>
      <c r="K35" s="19">
        <f t="shared" si="3"/>
        <v>5.3999999999999995</v>
      </c>
      <c r="L35" s="20"/>
    </row>
    <row r="36" spans="1:12" s="23" customFormat="1" ht="15" x14ac:dyDescent="0.25">
      <c r="A36" s="71" t="s">
        <v>30</v>
      </c>
      <c r="B36" s="49">
        <v>6222.5324999999993</v>
      </c>
      <c r="C36" s="13">
        <f>SUM(C37:C44)</f>
        <v>4470.1930000000002</v>
      </c>
      <c r="D36" s="13">
        <f t="shared" si="0"/>
        <v>71.838805181009519</v>
      </c>
      <c r="E36" s="13">
        <v>4023.6</v>
      </c>
      <c r="F36" s="15">
        <f t="shared" si="1"/>
        <v>446.5930000000003</v>
      </c>
      <c r="G36" s="14">
        <v>2813.3429999999998</v>
      </c>
      <c r="H36" s="13">
        <f>SUM(H37:H44)</f>
        <v>2303.8200000000002</v>
      </c>
      <c r="I36" s="13">
        <f t="shared" si="2"/>
        <v>81.889055120545208</v>
      </c>
      <c r="J36" s="13">
        <v>2180.5</v>
      </c>
      <c r="K36" s="15">
        <f t="shared" si="3"/>
        <v>123.32000000000016</v>
      </c>
      <c r="L36" s="11"/>
    </row>
    <row r="37" spans="1:12" s="22" customFormat="1" x14ac:dyDescent="0.2">
      <c r="A37" s="72" t="s">
        <v>31</v>
      </c>
      <c r="B37" s="86">
        <v>126.6395</v>
      </c>
      <c r="C37" s="17">
        <v>97.509</v>
      </c>
      <c r="D37" s="17">
        <f t="shared" si="0"/>
        <v>76.997303369012045</v>
      </c>
      <c r="E37" s="17">
        <v>92.93</v>
      </c>
      <c r="F37" s="19">
        <f t="shared" si="1"/>
        <v>4.5789999999999935</v>
      </c>
      <c r="G37" s="18">
        <v>41.244999999999997</v>
      </c>
      <c r="H37" s="17">
        <v>43.763999999999996</v>
      </c>
      <c r="I37" s="17">
        <f t="shared" si="2"/>
        <v>106.1074069584192</v>
      </c>
      <c r="J37" s="17">
        <v>39.53</v>
      </c>
      <c r="K37" s="19">
        <f t="shared" si="3"/>
        <v>4.2339999999999947</v>
      </c>
      <c r="L37" s="20"/>
    </row>
    <row r="38" spans="1:12" s="22" customFormat="1" x14ac:dyDescent="0.2">
      <c r="A38" s="72" t="s">
        <v>32</v>
      </c>
      <c r="B38" s="86">
        <v>81.569999999999993</v>
      </c>
      <c r="C38" s="17">
        <v>56.3</v>
      </c>
      <c r="D38" s="17">
        <f t="shared" si="0"/>
        <v>69.020473213191124</v>
      </c>
      <c r="E38" s="17">
        <v>54.6</v>
      </c>
      <c r="F38" s="19">
        <f t="shared" si="1"/>
        <v>1.6999999999999957</v>
      </c>
      <c r="G38" s="18">
        <v>47</v>
      </c>
      <c r="H38" s="17">
        <v>32.99</v>
      </c>
      <c r="I38" s="17">
        <f t="shared" si="2"/>
        <v>70.191489361702125</v>
      </c>
      <c r="J38" s="17">
        <v>42.87</v>
      </c>
      <c r="K38" s="19">
        <f t="shared" si="3"/>
        <v>-9.8799999999999955</v>
      </c>
      <c r="L38" s="20"/>
    </row>
    <row r="39" spans="1:12" s="22" customFormat="1" x14ac:dyDescent="0.2">
      <c r="A39" s="72" t="s">
        <v>33</v>
      </c>
      <c r="B39" s="86">
        <v>330.916</v>
      </c>
      <c r="C39" s="17">
        <v>301.19400000000002</v>
      </c>
      <c r="D39" s="17">
        <f t="shared" si="0"/>
        <v>91.0182644538191</v>
      </c>
      <c r="E39" s="17">
        <v>307.2</v>
      </c>
      <c r="F39" s="19">
        <f t="shared" si="1"/>
        <v>-6.0059999999999718</v>
      </c>
      <c r="G39" s="18">
        <v>109.441</v>
      </c>
      <c r="H39" s="17">
        <v>127.57599999999999</v>
      </c>
      <c r="I39" s="17">
        <f t="shared" si="2"/>
        <v>116.57057227181768</v>
      </c>
      <c r="J39" s="17">
        <v>104.91</v>
      </c>
      <c r="K39" s="19">
        <f t="shared" si="3"/>
        <v>22.665999999999997</v>
      </c>
      <c r="L39" s="20"/>
    </row>
    <row r="40" spans="1:12" s="22" customFormat="1" x14ac:dyDescent="0.2">
      <c r="A40" s="72" t="s">
        <v>34</v>
      </c>
      <c r="B40" s="86">
        <v>2002.1999999999998</v>
      </c>
      <c r="C40" s="17">
        <v>1839.8</v>
      </c>
      <c r="D40" s="17">
        <f t="shared" si="0"/>
        <v>91.88892218559586</v>
      </c>
      <c r="E40" s="17">
        <v>1794.4</v>
      </c>
      <c r="F40" s="19">
        <f t="shared" si="1"/>
        <v>45.399999999999864</v>
      </c>
      <c r="G40" s="18">
        <v>913.2</v>
      </c>
      <c r="H40" s="17">
        <v>857.4</v>
      </c>
      <c r="I40" s="17">
        <f t="shared" si="2"/>
        <v>93.889618922470433</v>
      </c>
      <c r="J40" s="17">
        <v>840.66</v>
      </c>
      <c r="K40" s="19">
        <f t="shared" si="3"/>
        <v>16.740000000000009</v>
      </c>
      <c r="L40" s="20"/>
    </row>
    <row r="41" spans="1:12" s="22" customFormat="1" x14ac:dyDescent="0.2">
      <c r="A41" s="72" t="s">
        <v>35</v>
      </c>
      <c r="B41" s="86">
        <v>66.399999999999991</v>
      </c>
      <c r="C41" s="17">
        <v>21.69</v>
      </c>
      <c r="D41" s="17">
        <f t="shared" si="0"/>
        <v>32.665662650602414</v>
      </c>
      <c r="E41" s="17">
        <v>18.899999999999999</v>
      </c>
      <c r="F41" s="19">
        <f t="shared" si="1"/>
        <v>2.7900000000000027</v>
      </c>
      <c r="G41" s="18">
        <v>11.4</v>
      </c>
      <c r="H41" s="17">
        <v>5.49</v>
      </c>
      <c r="I41" s="17">
        <f t="shared" si="2"/>
        <v>48.157894736842103</v>
      </c>
      <c r="J41" s="17">
        <v>10.1</v>
      </c>
      <c r="K41" s="19">
        <f t="shared" si="3"/>
        <v>-4.6099999999999994</v>
      </c>
      <c r="L41" s="20"/>
    </row>
    <row r="42" spans="1:12" s="22" customFormat="1" x14ac:dyDescent="0.2">
      <c r="A42" s="72" t="s">
        <v>36</v>
      </c>
      <c r="B42" s="86">
        <v>1613.1000000000001</v>
      </c>
      <c r="C42" s="17">
        <v>858.5</v>
      </c>
      <c r="D42" s="17">
        <f t="shared" si="0"/>
        <v>53.220507098134021</v>
      </c>
      <c r="E42" s="17">
        <v>711.85</v>
      </c>
      <c r="F42" s="19">
        <f t="shared" si="1"/>
        <v>146.64999999999998</v>
      </c>
      <c r="G42" s="18">
        <v>725</v>
      </c>
      <c r="H42" s="17">
        <v>537.20000000000005</v>
      </c>
      <c r="I42" s="17">
        <f t="shared" si="2"/>
        <v>74.096551724137939</v>
      </c>
      <c r="J42" s="17">
        <v>495.09</v>
      </c>
      <c r="K42" s="19">
        <f t="shared" si="3"/>
        <v>42.11000000000007</v>
      </c>
      <c r="L42" s="20"/>
    </row>
    <row r="43" spans="1:12" s="22" customFormat="1" x14ac:dyDescent="0.2">
      <c r="A43" s="72" t="s">
        <v>37</v>
      </c>
      <c r="B43" s="86">
        <v>2001.6</v>
      </c>
      <c r="C43" s="17">
        <v>1295.2</v>
      </c>
      <c r="D43" s="17">
        <f t="shared" si="0"/>
        <v>64.708233413269383</v>
      </c>
      <c r="E43" s="17">
        <v>1043.7</v>
      </c>
      <c r="F43" s="19">
        <f t="shared" si="1"/>
        <v>251.5</v>
      </c>
      <c r="G43" s="18">
        <v>966</v>
      </c>
      <c r="H43" s="17">
        <v>699.4</v>
      </c>
      <c r="I43" s="17">
        <f t="shared" si="2"/>
        <v>72.401656314699792</v>
      </c>
      <c r="J43" s="17">
        <v>647.29999999999995</v>
      </c>
      <c r="K43" s="19">
        <f t="shared" si="3"/>
        <v>52.100000000000023</v>
      </c>
      <c r="L43" s="20"/>
    </row>
    <row r="44" spans="1:12" hidden="1" x14ac:dyDescent="0.2">
      <c r="A44" s="72" t="s">
        <v>38</v>
      </c>
      <c r="B44" s="86">
        <v>0.107</v>
      </c>
      <c r="C44" s="17">
        <v>0</v>
      </c>
      <c r="D44" s="17">
        <f t="shared" si="0"/>
        <v>0</v>
      </c>
      <c r="E44" s="17"/>
      <c r="F44" s="19">
        <f t="shared" si="1"/>
        <v>0</v>
      </c>
      <c r="G44" s="18">
        <v>5.7000000000000002E-2</v>
      </c>
      <c r="H44" s="17">
        <v>0</v>
      </c>
      <c r="I44" s="17">
        <f t="shared" si="2"/>
        <v>0</v>
      </c>
      <c r="J44" s="17"/>
      <c r="K44" s="19">
        <f t="shared" si="3"/>
        <v>0</v>
      </c>
    </row>
    <row r="45" spans="1:12" s="23" customFormat="1" ht="15" x14ac:dyDescent="0.25">
      <c r="A45" s="71" t="s">
        <v>39</v>
      </c>
      <c r="B45" s="49">
        <v>1880.126</v>
      </c>
      <c r="C45" s="13">
        <f>SUM(C46:C52)</f>
        <v>1586.2759999999998</v>
      </c>
      <c r="D45" s="13">
        <f t="shared" si="0"/>
        <v>84.370728344802416</v>
      </c>
      <c r="E45" s="13">
        <v>1454.6</v>
      </c>
      <c r="F45" s="15">
        <f t="shared" si="1"/>
        <v>131.67599999999993</v>
      </c>
      <c r="G45" s="14">
        <v>947.22</v>
      </c>
      <c r="H45" s="13">
        <f>SUM(H46:H52)</f>
        <v>829.19299999999998</v>
      </c>
      <c r="I45" s="13">
        <f t="shared" si="2"/>
        <v>87.539642321741525</v>
      </c>
      <c r="J45" s="13">
        <v>678.4</v>
      </c>
      <c r="K45" s="15">
        <f t="shared" si="3"/>
        <v>150.79300000000001</v>
      </c>
      <c r="L45" s="11"/>
    </row>
    <row r="46" spans="1:12" s="22" customFormat="1" x14ac:dyDescent="0.2">
      <c r="A46" s="72" t="s">
        <v>40</v>
      </c>
      <c r="B46" s="86">
        <v>222.65</v>
      </c>
      <c r="C46" s="17">
        <v>152.5</v>
      </c>
      <c r="D46" s="17">
        <f t="shared" si="0"/>
        <v>68.493150684931507</v>
      </c>
      <c r="E46" s="17">
        <v>137.9</v>
      </c>
      <c r="F46" s="19">
        <f t="shared" si="1"/>
        <v>14.599999999999994</v>
      </c>
      <c r="G46" s="18">
        <v>55.2</v>
      </c>
      <c r="H46" s="17">
        <v>35.700000000000003</v>
      </c>
      <c r="I46" s="17">
        <f t="shared" si="2"/>
        <v>64.673913043478265</v>
      </c>
      <c r="J46" s="17">
        <v>27</v>
      </c>
      <c r="K46" s="19">
        <f t="shared" si="3"/>
        <v>8.7000000000000028</v>
      </c>
      <c r="L46" s="20"/>
    </row>
    <row r="47" spans="1:12" s="22" customFormat="1" x14ac:dyDescent="0.2">
      <c r="A47" s="72" t="s">
        <v>41</v>
      </c>
      <c r="B47" s="86">
        <v>41.917999999999999</v>
      </c>
      <c r="C47" s="17">
        <v>15.9</v>
      </c>
      <c r="D47" s="17">
        <f t="shared" si="0"/>
        <v>37.931199007586244</v>
      </c>
      <c r="E47" s="17">
        <v>9.5</v>
      </c>
      <c r="F47" s="19">
        <f t="shared" si="1"/>
        <v>6.4</v>
      </c>
      <c r="G47" s="18">
        <v>25.334</v>
      </c>
      <c r="H47" s="17">
        <v>9.6</v>
      </c>
      <c r="I47" s="17">
        <f t="shared" si="2"/>
        <v>37.893739638430567</v>
      </c>
      <c r="J47" s="17">
        <v>6.6</v>
      </c>
      <c r="K47" s="19">
        <f t="shared" si="3"/>
        <v>3</v>
      </c>
      <c r="L47" s="20"/>
    </row>
    <row r="48" spans="1:12" s="22" customFormat="1" x14ac:dyDescent="0.2">
      <c r="A48" s="72" t="s">
        <v>42</v>
      </c>
      <c r="B48" s="86">
        <v>244</v>
      </c>
      <c r="C48" s="17">
        <v>203.8</v>
      </c>
      <c r="D48" s="17">
        <f t="shared" si="0"/>
        <v>83.524590163934434</v>
      </c>
      <c r="E48" s="17">
        <v>115.3</v>
      </c>
      <c r="F48" s="19">
        <f t="shared" si="1"/>
        <v>88.500000000000014</v>
      </c>
      <c r="G48" s="18">
        <v>163.9</v>
      </c>
      <c r="H48" s="17">
        <v>149.5</v>
      </c>
      <c r="I48" s="17">
        <f t="shared" si="2"/>
        <v>91.214154972544222</v>
      </c>
      <c r="J48" s="17">
        <v>77.3</v>
      </c>
      <c r="K48" s="19">
        <f t="shared" si="3"/>
        <v>72.2</v>
      </c>
      <c r="L48" s="20"/>
    </row>
    <row r="49" spans="1:12" s="22" customFormat="1" x14ac:dyDescent="0.2">
      <c r="A49" s="72" t="s">
        <v>43</v>
      </c>
      <c r="B49" s="86">
        <v>113.45800000000001</v>
      </c>
      <c r="C49" s="17">
        <v>51.396999999999998</v>
      </c>
      <c r="D49" s="17">
        <f t="shared" si="0"/>
        <v>45.300463607678601</v>
      </c>
      <c r="E49" s="17">
        <v>72.67</v>
      </c>
      <c r="F49" s="19">
        <f t="shared" si="1"/>
        <v>-21.273000000000003</v>
      </c>
      <c r="G49" s="18">
        <v>79.186000000000007</v>
      </c>
      <c r="H49" s="17">
        <v>39.161000000000001</v>
      </c>
      <c r="I49" s="17">
        <f t="shared" si="2"/>
        <v>49.454449018765942</v>
      </c>
      <c r="J49" s="17">
        <v>47.53</v>
      </c>
      <c r="K49" s="19">
        <f t="shared" si="3"/>
        <v>-8.3689999999999998</v>
      </c>
      <c r="L49" s="20"/>
    </row>
    <row r="50" spans="1:12" s="22" customFormat="1" x14ac:dyDescent="0.2">
      <c r="A50" s="72" t="s">
        <v>44</v>
      </c>
      <c r="B50" s="86">
        <v>147.1</v>
      </c>
      <c r="C50" s="17">
        <v>74.599999999999994</v>
      </c>
      <c r="D50" s="17">
        <f t="shared" si="0"/>
        <v>50.713800135961925</v>
      </c>
      <c r="E50" s="17">
        <v>75.3</v>
      </c>
      <c r="F50" s="19">
        <f t="shared" si="1"/>
        <v>-0.70000000000000284</v>
      </c>
      <c r="G50" s="18">
        <v>102</v>
      </c>
      <c r="H50" s="17">
        <v>61.5</v>
      </c>
      <c r="I50" s="17">
        <f t="shared" si="2"/>
        <v>60.294117647058819</v>
      </c>
      <c r="J50" s="17">
        <v>56.9</v>
      </c>
      <c r="K50" s="19">
        <f t="shared" si="3"/>
        <v>4.6000000000000014</v>
      </c>
      <c r="L50" s="20"/>
    </row>
    <row r="51" spans="1:12" s="22" customFormat="1" x14ac:dyDescent="0.2">
      <c r="A51" s="72" t="s">
        <v>45</v>
      </c>
      <c r="B51" s="86">
        <v>113.70000000000002</v>
      </c>
      <c r="C51" s="17">
        <v>90.778999999999996</v>
      </c>
      <c r="D51" s="17">
        <f t="shared" si="0"/>
        <v>79.840809146877731</v>
      </c>
      <c r="E51" s="17">
        <v>92.7</v>
      </c>
      <c r="F51" s="19">
        <f t="shared" si="1"/>
        <v>-1.9210000000000065</v>
      </c>
      <c r="G51" s="18">
        <v>33.1</v>
      </c>
      <c r="H51" s="17">
        <v>45.231999999999999</v>
      </c>
      <c r="I51" s="17">
        <f t="shared" si="2"/>
        <v>136.65256797583081</v>
      </c>
      <c r="J51" s="17">
        <v>43.57</v>
      </c>
      <c r="K51" s="19">
        <f t="shared" si="3"/>
        <v>1.661999999999999</v>
      </c>
      <c r="L51" s="20"/>
    </row>
    <row r="52" spans="1:12" s="22" customFormat="1" x14ac:dyDescent="0.2">
      <c r="A52" s="72" t="s">
        <v>46</v>
      </c>
      <c r="B52" s="86">
        <v>997.3</v>
      </c>
      <c r="C52" s="17">
        <v>997.3</v>
      </c>
      <c r="D52" s="17">
        <f t="shared" si="0"/>
        <v>100</v>
      </c>
      <c r="E52" s="17">
        <v>951.2</v>
      </c>
      <c r="F52" s="19">
        <f t="shared" si="1"/>
        <v>46.099999999999909</v>
      </c>
      <c r="G52" s="18">
        <v>488.5</v>
      </c>
      <c r="H52" s="17">
        <v>488.5</v>
      </c>
      <c r="I52" s="17">
        <f t="shared" si="2"/>
        <v>100</v>
      </c>
      <c r="J52" s="17">
        <v>419.5</v>
      </c>
      <c r="K52" s="19">
        <f t="shared" si="3"/>
        <v>69</v>
      </c>
      <c r="L52" s="20"/>
    </row>
    <row r="53" spans="1:12" s="23" customFormat="1" ht="15" x14ac:dyDescent="0.25">
      <c r="A53" s="71" t="s">
        <v>47</v>
      </c>
      <c r="B53" s="49">
        <v>15843.49741</v>
      </c>
      <c r="C53" s="13">
        <f>SUM(C54:C67)</f>
        <v>3613.7309999999998</v>
      </c>
      <c r="D53" s="13">
        <f t="shared" si="0"/>
        <v>22.80892221258614</v>
      </c>
      <c r="E53" s="13">
        <v>5640</v>
      </c>
      <c r="F53" s="15">
        <f t="shared" si="1"/>
        <v>-2026.2690000000002</v>
      </c>
      <c r="G53" s="14">
        <v>9121.4832099999985</v>
      </c>
      <c r="H53" s="13">
        <f>SUM(H54:H67)</f>
        <v>2582.6860000000001</v>
      </c>
      <c r="I53" s="13">
        <f t="shared" si="2"/>
        <v>28.314320604883296</v>
      </c>
      <c r="J53" s="13">
        <v>3768.6</v>
      </c>
      <c r="K53" s="15">
        <f t="shared" si="3"/>
        <v>-1185.9139999999998</v>
      </c>
      <c r="L53" s="11"/>
    </row>
    <row r="54" spans="1:12" s="22" customFormat="1" x14ac:dyDescent="0.2">
      <c r="A54" s="72" t="s">
        <v>48</v>
      </c>
      <c r="B54" s="86">
        <v>2068.2999999999997</v>
      </c>
      <c r="C54" s="17">
        <v>368</v>
      </c>
      <c r="D54" s="17">
        <f t="shared" si="0"/>
        <v>17.792389885413144</v>
      </c>
      <c r="E54" s="17">
        <v>771</v>
      </c>
      <c r="F54" s="19">
        <f t="shared" si="1"/>
        <v>-403</v>
      </c>
      <c r="G54" s="18">
        <v>1368.6</v>
      </c>
      <c r="H54" s="17">
        <v>264</v>
      </c>
      <c r="I54" s="17">
        <f t="shared" si="2"/>
        <v>19.289785181937749</v>
      </c>
      <c r="J54" s="17">
        <v>596</v>
      </c>
      <c r="K54" s="19">
        <f t="shared" si="3"/>
        <v>-332</v>
      </c>
      <c r="L54" s="20"/>
    </row>
    <row r="55" spans="1:12" s="22" customFormat="1" x14ac:dyDescent="0.2">
      <c r="A55" s="72" t="s">
        <v>49</v>
      </c>
      <c r="B55" s="86">
        <v>175.45000000000002</v>
      </c>
      <c r="C55" s="17">
        <v>16.224</v>
      </c>
      <c r="D55" s="17">
        <f t="shared" si="0"/>
        <v>9.2470789398689082</v>
      </c>
      <c r="E55" s="17">
        <v>26.6</v>
      </c>
      <c r="F55" s="19">
        <f t="shared" si="1"/>
        <v>-10.376000000000001</v>
      </c>
      <c r="G55" s="18">
        <v>109.976</v>
      </c>
      <c r="H55" s="17">
        <v>13.617000000000001</v>
      </c>
      <c r="I55" s="17">
        <f t="shared" si="2"/>
        <v>12.381792391067142</v>
      </c>
      <c r="J55" s="17">
        <v>22.3</v>
      </c>
      <c r="K55" s="19">
        <f t="shared" si="3"/>
        <v>-8.6829999999999998</v>
      </c>
      <c r="L55" s="20"/>
    </row>
    <row r="56" spans="1:12" s="22" customFormat="1" x14ac:dyDescent="0.2">
      <c r="A56" s="72" t="s">
        <v>50</v>
      </c>
      <c r="B56" s="86">
        <v>436</v>
      </c>
      <c r="C56" s="17">
        <v>191.2</v>
      </c>
      <c r="D56" s="17">
        <f t="shared" si="0"/>
        <v>43.853211009174309</v>
      </c>
      <c r="E56" s="17">
        <v>285.2</v>
      </c>
      <c r="F56" s="19">
        <f t="shared" si="1"/>
        <v>-94</v>
      </c>
      <c r="G56" s="18">
        <v>281.10000000000002</v>
      </c>
      <c r="H56" s="17">
        <v>153.19999999999999</v>
      </c>
      <c r="I56" s="17">
        <f t="shared" si="2"/>
        <v>54.500177872643171</v>
      </c>
      <c r="J56" s="17">
        <v>217.8</v>
      </c>
      <c r="K56" s="19">
        <f t="shared" si="3"/>
        <v>-64.600000000000023</v>
      </c>
      <c r="L56" s="20"/>
    </row>
    <row r="57" spans="1:12" s="22" customFormat="1" x14ac:dyDescent="0.2">
      <c r="A57" s="72" t="s">
        <v>51</v>
      </c>
      <c r="B57" s="86">
        <v>1996.8999999999999</v>
      </c>
      <c r="C57" s="17">
        <v>512</v>
      </c>
      <c r="D57" s="17">
        <f t="shared" si="0"/>
        <v>25.639741599479194</v>
      </c>
      <c r="E57" s="17">
        <v>1008.9</v>
      </c>
      <c r="F57" s="19">
        <f t="shared" si="1"/>
        <v>-496.9</v>
      </c>
      <c r="G57" s="18">
        <v>1083.0999999999999</v>
      </c>
      <c r="H57" s="17">
        <v>398.6</v>
      </c>
      <c r="I57" s="17">
        <f t="shared" si="2"/>
        <v>36.801772689502357</v>
      </c>
      <c r="J57" s="17">
        <v>668.9</v>
      </c>
      <c r="K57" s="19">
        <f t="shared" si="3"/>
        <v>-270.29999999999995</v>
      </c>
      <c r="L57" s="20"/>
    </row>
    <row r="58" spans="1:12" s="22" customFormat="1" x14ac:dyDescent="0.2">
      <c r="A58" s="72" t="s">
        <v>52</v>
      </c>
      <c r="B58" s="86">
        <v>515.63999999999987</v>
      </c>
      <c r="C58" s="17">
        <v>48.22</v>
      </c>
      <c r="D58" s="17">
        <f t="shared" si="0"/>
        <v>9.3514855325420854</v>
      </c>
      <c r="E58" s="17">
        <v>37.799999999999997</v>
      </c>
      <c r="F58" s="19">
        <f t="shared" si="1"/>
        <v>10.420000000000002</v>
      </c>
      <c r="G58" s="18">
        <v>341.18</v>
      </c>
      <c r="H58" s="17">
        <v>74.778000000000006</v>
      </c>
      <c r="I58" s="17">
        <f t="shared" si="2"/>
        <v>21.917462922797352</v>
      </c>
      <c r="J58" s="17">
        <v>32.9</v>
      </c>
      <c r="K58" s="19">
        <f t="shared" si="3"/>
        <v>41.878000000000007</v>
      </c>
      <c r="L58" s="20"/>
    </row>
    <row r="59" spans="1:12" s="22" customFormat="1" x14ac:dyDescent="0.2">
      <c r="A59" s="72" t="s">
        <v>53</v>
      </c>
      <c r="B59" s="86">
        <v>324.35000000000002</v>
      </c>
      <c r="C59" s="17">
        <v>58.5</v>
      </c>
      <c r="D59" s="17">
        <f t="shared" si="0"/>
        <v>18.036072144288575</v>
      </c>
      <c r="E59" s="17">
        <v>91.6</v>
      </c>
      <c r="F59" s="19">
        <f t="shared" si="1"/>
        <v>-33.099999999999994</v>
      </c>
      <c r="G59" s="18">
        <v>223.04</v>
      </c>
      <c r="H59" s="17">
        <v>51.4</v>
      </c>
      <c r="I59" s="17">
        <f t="shared" si="2"/>
        <v>23.045193687230991</v>
      </c>
      <c r="J59" s="17">
        <v>82.1</v>
      </c>
      <c r="K59" s="19">
        <f t="shared" si="3"/>
        <v>-30.699999999999996</v>
      </c>
      <c r="L59" s="20"/>
    </row>
    <row r="60" spans="1:12" s="22" customFormat="1" x14ac:dyDescent="0.2">
      <c r="A60" s="72" t="s">
        <v>54</v>
      </c>
      <c r="B60" s="86">
        <v>360.416</v>
      </c>
      <c r="C60" s="17">
        <v>13.906000000000001</v>
      </c>
      <c r="D60" s="17">
        <f t="shared" si="0"/>
        <v>3.8583192755038622</v>
      </c>
      <c r="E60" s="17">
        <v>52.6</v>
      </c>
      <c r="F60" s="19">
        <f t="shared" si="1"/>
        <v>-38.694000000000003</v>
      </c>
      <c r="G60" s="18">
        <v>237.55</v>
      </c>
      <c r="H60" s="17">
        <v>10.891</v>
      </c>
      <c r="I60" s="17">
        <f t="shared" si="2"/>
        <v>4.5847190065249421</v>
      </c>
      <c r="J60" s="17">
        <v>57.5</v>
      </c>
      <c r="K60" s="19">
        <f t="shared" si="3"/>
        <v>-46.609000000000002</v>
      </c>
      <c r="L60" s="20"/>
    </row>
    <row r="61" spans="1:12" s="22" customFormat="1" x14ac:dyDescent="0.2">
      <c r="A61" s="72" t="s">
        <v>55</v>
      </c>
      <c r="B61" s="86">
        <v>365.05</v>
      </c>
      <c r="C61" s="17">
        <v>20.2</v>
      </c>
      <c r="D61" s="17">
        <f t="shared" si="0"/>
        <v>5.5334885632105184</v>
      </c>
      <c r="E61" s="17">
        <v>37.229999999999997</v>
      </c>
      <c r="F61" s="19">
        <f t="shared" si="1"/>
        <v>-17.029999999999998</v>
      </c>
      <c r="G61" s="18">
        <v>245.4</v>
      </c>
      <c r="H61" s="17">
        <v>17.600000000000001</v>
      </c>
      <c r="I61" s="17">
        <f t="shared" si="2"/>
        <v>7.1719641401792984</v>
      </c>
      <c r="J61" s="17">
        <v>33.53</v>
      </c>
      <c r="K61" s="19">
        <f t="shared" si="3"/>
        <v>-15.93</v>
      </c>
      <c r="L61" s="20"/>
    </row>
    <row r="62" spans="1:12" s="22" customFormat="1" x14ac:dyDescent="0.2">
      <c r="A62" s="72" t="s">
        <v>56</v>
      </c>
      <c r="B62" s="86">
        <v>642.11320000000001</v>
      </c>
      <c r="C62" s="17">
        <v>197.4</v>
      </c>
      <c r="D62" s="17">
        <f t="shared" si="0"/>
        <v>30.742242956537879</v>
      </c>
      <c r="E62" s="17">
        <v>234.1</v>
      </c>
      <c r="F62" s="19">
        <f t="shared" si="1"/>
        <v>-36.699999999999989</v>
      </c>
      <c r="G62" s="18">
        <v>384</v>
      </c>
      <c r="H62" s="17">
        <v>164.4</v>
      </c>
      <c r="I62" s="17">
        <f t="shared" si="2"/>
        <v>42.8125</v>
      </c>
      <c r="J62" s="17">
        <v>194.9</v>
      </c>
      <c r="K62" s="19">
        <f t="shared" si="3"/>
        <v>-30.5</v>
      </c>
      <c r="L62" s="20"/>
    </row>
    <row r="63" spans="1:12" s="22" customFormat="1" x14ac:dyDescent="0.2">
      <c r="A63" s="72" t="s">
        <v>57</v>
      </c>
      <c r="B63" s="86">
        <v>3222</v>
      </c>
      <c r="C63" s="17">
        <v>571.20000000000005</v>
      </c>
      <c r="D63" s="17">
        <f t="shared" si="0"/>
        <v>17.728119180633147</v>
      </c>
      <c r="E63" s="17">
        <v>579</v>
      </c>
      <c r="F63" s="19">
        <f t="shared" si="1"/>
        <v>-7.7999999999999545</v>
      </c>
      <c r="G63" s="18">
        <v>2226.1</v>
      </c>
      <c r="H63" s="17">
        <v>412.9</v>
      </c>
      <c r="I63" s="17">
        <f t="shared" si="2"/>
        <v>18.548133507030233</v>
      </c>
      <c r="J63" s="17">
        <v>406.6</v>
      </c>
      <c r="K63" s="19">
        <f t="shared" si="3"/>
        <v>6.2999999999999545</v>
      </c>
      <c r="L63" s="20"/>
    </row>
    <row r="64" spans="1:12" s="22" customFormat="1" x14ac:dyDescent="0.2">
      <c r="A64" s="72" t="s">
        <v>58</v>
      </c>
      <c r="B64" s="86">
        <v>876</v>
      </c>
      <c r="C64" s="17">
        <v>288.82900000000001</v>
      </c>
      <c r="D64" s="17">
        <f t="shared" si="0"/>
        <v>32.971347031963475</v>
      </c>
      <c r="E64" s="17">
        <v>572.20000000000005</v>
      </c>
      <c r="F64" s="19">
        <f t="shared" si="1"/>
        <v>-283.37100000000004</v>
      </c>
      <c r="G64" s="18">
        <v>370.5</v>
      </c>
      <c r="H64" s="17">
        <v>143.41200000000001</v>
      </c>
      <c r="I64" s="17">
        <f t="shared" si="2"/>
        <v>38.707692307692312</v>
      </c>
      <c r="J64" s="17">
        <v>268.8</v>
      </c>
      <c r="K64" s="19">
        <f t="shared" si="3"/>
        <v>-125.38800000000001</v>
      </c>
      <c r="L64" s="20"/>
    </row>
    <row r="65" spans="1:12" s="22" customFormat="1" x14ac:dyDescent="0.2">
      <c r="A65" s="72" t="s">
        <v>59</v>
      </c>
      <c r="B65" s="86">
        <v>1542.1</v>
      </c>
      <c r="C65" s="17">
        <v>379.5</v>
      </c>
      <c r="D65" s="17">
        <f t="shared" si="0"/>
        <v>24.609299007846445</v>
      </c>
      <c r="E65" s="17">
        <v>583</v>
      </c>
      <c r="F65" s="19">
        <f t="shared" si="1"/>
        <v>-203.5</v>
      </c>
      <c r="G65" s="18">
        <v>742.1</v>
      </c>
      <c r="H65" s="17">
        <v>279.10000000000002</v>
      </c>
      <c r="I65" s="17">
        <f t="shared" si="2"/>
        <v>37.609486592103494</v>
      </c>
      <c r="J65" s="17">
        <v>399</v>
      </c>
      <c r="K65" s="19">
        <f t="shared" si="3"/>
        <v>-119.89999999999998</v>
      </c>
      <c r="L65" s="20"/>
    </row>
    <row r="66" spans="1:12" s="22" customFormat="1" x14ac:dyDescent="0.2">
      <c r="A66" s="72" t="s">
        <v>60</v>
      </c>
      <c r="B66" s="86">
        <v>2625.3510000000001</v>
      </c>
      <c r="C66" s="17">
        <v>754.6</v>
      </c>
      <c r="D66" s="17">
        <f t="shared" si="0"/>
        <v>28.742823340574269</v>
      </c>
      <c r="E66" s="17">
        <v>1035.6099999999999</v>
      </c>
      <c r="F66" s="19">
        <f t="shared" si="1"/>
        <v>-281.00999999999988</v>
      </c>
      <c r="G66" s="18">
        <v>1185.56</v>
      </c>
      <c r="H66" s="17">
        <v>475.1</v>
      </c>
      <c r="I66" s="17">
        <f t="shared" si="2"/>
        <v>40.073889132561831</v>
      </c>
      <c r="J66" s="17">
        <v>595.30999999999995</v>
      </c>
      <c r="K66" s="19">
        <f t="shared" si="3"/>
        <v>-120.20999999999992</v>
      </c>
      <c r="L66" s="20"/>
    </row>
    <row r="67" spans="1:12" s="22" customFormat="1" x14ac:dyDescent="0.2">
      <c r="A67" s="72" t="s">
        <v>61</v>
      </c>
      <c r="B67" s="86">
        <v>693.82720999999992</v>
      </c>
      <c r="C67" s="17">
        <v>193.952</v>
      </c>
      <c r="D67" s="17">
        <f t="shared" si="0"/>
        <v>27.95393394848265</v>
      </c>
      <c r="E67" s="17">
        <v>325.13</v>
      </c>
      <c r="F67" s="19">
        <f t="shared" si="1"/>
        <v>-131.178</v>
      </c>
      <c r="G67" s="18">
        <v>312.73980999999998</v>
      </c>
      <c r="H67" s="17">
        <v>123.688</v>
      </c>
      <c r="I67" s="17">
        <f t="shared" si="2"/>
        <v>39.549809792363824</v>
      </c>
      <c r="J67" s="17">
        <v>193</v>
      </c>
      <c r="K67" s="19">
        <f t="shared" si="3"/>
        <v>-69.311999999999998</v>
      </c>
      <c r="L67" s="20"/>
    </row>
    <row r="68" spans="1:12" s="23" customFormat="1" ht="15" x14ac:dyDescent="0.25">
      <c r="A68" s="71" t="s">
        <v>62</v>
      </c>
      <c r="B68" s="49">
        <v>4371.1419999999998</v>
      </c>
      <c r="C68" s="13">
        <f>SUM(C69:C74)-C72-C73</f>
        <v>124.34800000000001</v>
      </c>
      <c r="D68" s="13">
        <f t="shared" si="0"/>
        <v>2.844748580576884</v>
      </c>
      <c r="E68" s="13">
        <v>550.5</v>
      </c>
      <c r="F68" s="15">
        <f t="shared" si="1"/>
        <v>-426.15199999999999</v>
      </c>
      <c r="G68" s="14">
        <v>3496.4569999999994</v>
      </c>
      <c r="H68" s="13">
        <f>SUM(H69:H74)-H72-H73</f>
        <v>80.462000000000003</v>
      </c>
      <c r="I68" s="13">
        <f t="shared" si="2"/>
        <v>2.3012438019400787</v>
      </c>
      <c r="J68" s="13">
        <v>390.4</v>
      </c>
      <c r="K68" s="15">
        <f t="shared" si="3"/>
        <v>-309.93799999999999</v>
      </c>
      <c r="L68" s="11"/>
    </row>
    <row r="69" spans="1:12" s="22" customFormat="1" x14ac:dyDescent="0.2">
      <c r="A69" s="72" t="s">
        <v>63</v>
      </c>
      <c r="B69" s="86">
        <v>1290.173</v>
      </c>
      <c r="C69" s="17">
        <v>16.760000000000002</v>
      </c>
      <c r="D69" s="17">
        <f t="shared" si="0"/>
        <v>1.2990505924399287</v>
      </c>
      <c r="E69" s="17">
        <v>92.2</v>
      </c>
      <c r="F69" s="19">
        <f t="shared" si="1"/>
        <v>-75.44</v>
      </c>
      <c r="G69" s="18">
        <v>1067.549</v>
      </c>
      <c r="H69" s="17">
        <v>9.6199999999999992</v>
      </c>
      <c r="I69" s="17">
        <f t="shared" si="2"/>
        <v>0.9011295968615961</v>
      </c>
      <c r="J69" s="17">
        <v>58.7</v>
      </c>
      <c r="K69" s="19">
        <f t="shared" si="3"/>
        <v>-49.080000000000005</v>
      </c>
      <c r="L69" s="20"/>
    </row>
    <row r="70" spans="1:12" s="22" customFormat="1" x14ac:dyDescent="0.2">
      <c r="A70" s="72" t="s">
        <v>64</v>
      </c>
      <c r="B70" s="86">
        <v>528.327</v>
      </c>
      <c r="C70" s="17">
        <v>5.6580000000000004</v>
      </c>
      <c r="D70" s="17">
        <f t="shared" ref="D70:D102" si="5">C70/B70*100</f>
        <v>1.0709276641171095</v>
      </c>
      <c r="E70" s="17">
        <v>156.12799999999999</v>
      </c>
      <c r="F70" s="19">
        <f t="shared" ref="F70:F102" si="6">C70-E70</f>
        <v>-150.47</v>
      </c>
      <c r="G70" s="18">
        <v>361.40800000000002</v>
      </c>
      <c r="H70" s="17">
        <v>4.782</v>
      </c>
      <c r="I70" s="17">
        <f t="shared" ref="I70:I102" si="7">H70/G70*100</f>
        <v>1.3231583141491057</v>
      </c>
      <c r="J70" s="17">
        <v>124.27800000000001</v>
      </c>
      <c r="K70" s="19">
        <f t="shared" ref="K70:K102" si="8">H70-J70</f>
        <v>-119.49600000000001</v>
      </c>
      <c r="L70" s="20"/>
    </row>
    <row r="71" spans="1:12" s="22" customFormat="1" x14ac:dyDescent="0.2">
      <c r="A71" s="72" t="s">
        <v>65</v>
      </c>
      <c r="B71" s="86">
        <v>875.34199999999987</v>
      </c>
      <c r="C71" s="17">
        <v>2.7</v>
      </c>
      <c r="D71" s="17">
        <f t="shared" si="5"/>
        <v>0.30845086834631497</v>
      </c>
      <c r="E71" s="17">
        <v>92.6</v>
      </c>
      <c r="F71" s="19">
        <f t="shared" si="6"/>
        <v>-89.899999999999991</v>
      </c>
      <c r="G71" s="18">
        <v>688.8</v>
      </c>
      <c r="H71" s="17">
        <v>1.2</v>
      </c>
      <c r="I71" s="17">
        <f t="shared" si="7"/>
        <v>0.17421602787456447</v>
      </c>
      <c r="J71" s="17">
        <v>61</v>
      </c>
      <c r="K71" s="19">
        <f t="shared" si="8"/>
        <v>-59.8</v>
      </c>
      <c r="L71" s="20"/>
    </row>
    <row r="72" spans="1:12" hidden="1" x14ac:dyDescent="0.2">
      <c r="A72" s="72" t="s">
        <v>66</v>
      </c>
      <c r="B72" s="86">
        <v>0</v>
      </c>
      <c r="C72" s="17">
        <v>0</v>
      </c>
      <c r="D72" s="17" t="e">
        <f t="shared" si="5"/>
        <v>#DIV/0!</v>
      </c>
      <c r="E72" s="17"/>
      <c r="F72" s="19">
        <f t="shared" si="6"/>
        <v>0</v>
      </c>
      <c r="G72" s="18"/>
      <c r="H72" s="17">
        <v>0</v>
      </c>
      <c r="I72" s="17" t="e">
        <f t="shared" si="7"/>
        <v>#DIV/0!</v>
      </c>
      <c r="J72" s="17"/>
      <c r="K72" s="19">
        <f t="shared" si="8"/>
        <v>0</v>
      </c>
    </row>
    <row r="73" spans="1:12" hidden="1" x14ac:dyDescent="0.2">
      <c r="A73" s="72" t="s">
        <v>67</v>
      </c>
      <c r="B73" s="86">
        <v>0</v>
      </c>
      <c r="C73" s="17">
        <v>0</v>
      </c>
      <c r="D73" s="17" t="e">
        <f t="shared" si="5"/>
        <v>#DIV/0!</v>
      </c>
      <c r="E73" s="17"/>
      <c r="F73" s="19">
        <f t="shared" si="6"/>
        <v>0</v>
      </c>
      <c r="G73" s="18"/>
      <c r="H73" s="17">
        <v>0</v>
      </c>
      <c r="I73" s="17" t="e">
        <f t="shared" si="7"/>
        <v>#DIV/0!</v>
      </c>
      <c r="J73" s="17"/>
      <c r="K73" s="19">
        <f t="shared" si="8"/>
        <v>0</v>
      </c>
    </row>
    <row r="74" spans="1:12" s="22" customFormat="1" x14ac:dyDescent="0.2">
      <c r="A74" s="72" t="s">
        <v>68</v>
      </c>
      <c r="B74" s="86">
        <v>1677.3000000000002</v>
      </c>
      <c r="C74" s="17">
        <v>99.23</v>
      </c>
      <c r="D74" s="17">
        <f t="shared" si="5"/>
        <v>5.9160555654921589</v>
      </c>
      <c r="E74" s="17">
        <v>209.6</v>
      </c>
      <c r="F74" s="19">
        <f t="shared" si="6"/>
        <v>-110.36999999999999</v>
      </c>
      <c r="G74" s="18">
        <v>1378.7</v>
      </c>
      <c r="H74" s="17">
        <v>64.86</v>
      </c>
      <c r="I74" s="17">
        <f t="shared" si="7"/>
        <v>4.7044317110321314</v>
      </c>
      <c r="J74" s="17">
        <v>146.4</v>
      </c>
      <c r="K74" s="19">
        <f t="shared" si="8"/>
        <v>-81.540000000000006</v>
      </c>
      <c r="L74" s="20"/>
    </row>
    <row r="75" spans="1:12" s="23" customFormat="1" ht="15" x14ac:dyDescent="0.25">
      <c r="A75" s="71" t="s">
        <v>69</v>
      </c>
      <c r="B75" s="49">
        <v>12986.827000000001</v>
      </c>
      <c r="C75" s="13">
        <f>SUM(C76:C91)-C82-C83-C85-C91</f>
        <v>361.59199999999998</v>
      </c>
      <c r="D75" s="13">
        <f t="shared" si="5"/>
        <v>2.7842982739355806</v>
      </c>
      <c r="E75" s="13">
        <v>1232.5999999999999</v>
      </c>
      <c r="F75" s="15">
        <f t="shared" si="6"/>
        <v>-871.00799999999992</v>
      </c>
      <c r="G75" s="14">
        <v>9450.235999999999</v>
      </c>
      <c r="H75" s="13">
        <f>SUM(H76:H91)-H82-H83-H85-H91</f>
        <v>252.06799999999998</v>
      </c>
      <c r="I75" s="13">
        <f t="shared" si="7"/>
        <v>2.6673196309594807</v>
      </c>
      <c r="J75" s="13">
        <v>885.6</v>
      </c>
      <c r="K75" s="15">
        <f t="shared" si="8"/>
        <v>-633.53200000000004</v>
      </c>
      <c r="L75" s="11"/>
    </row>
    <row r="76" spans="1:12" hidden="1" x14ac:dyDescent="0.2">
      <c r="A76" s="72" t="s">
        <v>70</v>
      </c>
      <c r="B76" s="86">
        <v>48.344999999999999</v>
      </c>
      <c r="C76" s="17">
        <v>0</v>
      </c>
      <c r="D76" s="17">
        <f t="shared" si="5"/>
        <v>0</v>
      </c>
      <c r="E76" s="17">
        <v>0.1</v>
      </c>
      <c r="F76" s="19">
        <f t="shared" si="6"/>
        <v>-0.1</v>
      </c>
      <c r="G76" s="18">
        <v>6.5</v>
      </c>
      <c r="H76" s="17">
        <v>0</v>
      </c>
      <c r="I76" s="17">
        <f t="shared" si="7"/>
        <v>0</v>
      </c>
      <c r="J76" s="17">
        <v>0.1</v>
      </c>
      <c r="K76" s="19">
        <f t="shared" si="8"/>
        <v>-0.1</v>
      </c>
    </row>
    <row r="77" spans="1:12" s="22" customFormat="1" x14ac:dyDescent="0.2">
      <c r="A77" s="72" t="s">
        <v>71</v>
      </c>
      <c r="B77" s="86">
        <v>139.19999999999999</v>
      </c>
      <c r="C77" s="17">
        <v>12.408000000000001</v>
      </c>
      <c r="D77" s="17">
        <f t="shared" si="5"/>
        <v>8.9137931034482776</v>
      </c>
      <c r="E77" s="17"/>
      <c r="F77" s="19">
        <f t="shared" si="6"/>
        <v>12.408000000000001</v>
      </c>
      <c r="G77" s="18">
        <v>69.3</v>
      </c>
      <c r="H77" s="17">
        <v>10.798</v>
      </c>
      <c r="I77" s="17">
        <f t="shared" si="7"/>
        <v>15.581529581529582</v>
      </c>
      <c r="J77" s="17"/>
      <c r="K77" s="19">
        <f t="shared" si="8"/>
        <v>10.798</v>
      </c>
      <c r="L77" s="20"/>
    </row>
    <row r="78" spans="1:12" hidden="1" x14ac:dyDescent="0.2">
      <c r="A78" s="72" t="s">
        <v>72</v>
      </c>
      <c r="B78" s="86">
        <v>28.28</v>
      </c>
      <c r="C78" s="17">
        <v>0</v>
      </c>
      <c r="D78" s="17">
        <f t="shared" si="5"/>
        <v>0</v>
      </c>
      <c r="E78" s="17"/>
      <c r="F78" s="19">
        <f t="shared" si="6"/>
        <v>0</v>
      </c>
      <c r="G78" s="18">
        <v>7.34</v>
      </c>
      <c r="H78" s="17">
        <v>0</v>
      </c>
      <c r="I78" s="17">
        <f t="shared" si="7"/>
        <v>0</v>
      </c>
      <c r="J78" s="17"/>
      <c r="K78" s="19">
        <f t="shared" si="8"/>
        <v>0</v>
      </c>
    </row>
    <row r="79" spans="1:12" s="22" customFormat="1" x14ac:dyDescent="0.2">
      <c r="A79" s="72" t="s">
        <v>73</v>
      </c>
      <c r="B79" s="86">
        <v>160.60000000000002</v>
      </c>
      <c r="C79" s="17">
        <v>12.843999999999999</v>
      </c>
      <c r="D79" s="17">
        <f t="shared" si="5"/>
        <v>7.9975093399750925</v>
      </c>
      <c r="E79" s="17"/>
      <c r="F79" s="19">
        <f t="shared" si="6"/>
        <v>12.843999999999999</v>
      </c>
      <c r="G79" s="18">
        <v>107.2</v>
      </c>
      <c r="H79" s="17">
        <v>11.382</v>
      </c>
      <c r="I79" s="17">
        <f t="shared" si="7"/>
        <v>10.617537313432836</v>
      </c>
      <c r="J79" s="17"/>
      <c r="K79" s="19">
        <f t="shared" si="8"/>
        <v>11.382</v>
      </c>
      <c r="L79" s="21"/>
    </row>
    <row r="80" spans="1:12" s="22" customFormat="1" x14ac:dyDescent="0.2">
      <c r="A80" s="72" t="s">
        <v>74</v>
      </c>
      <c r="B80" s="86">
        <v>4780</v>
      </c>
      <c r="C80" s="17">
        <v>115.1</v>
      </c>
      <c r="D80" s="17">
        <f t="shared" si="5"/>
        <v>2.4079497907949792</v>
      </c>
      <c r="E80" s="17">
        <v>747.7</v>
      </c>
      <c r="F80" s="19">
        <f t="shared" si="6"/>
        <v>-632.6</v>
      </c>
      <c r="G80" s="18">
        <v>3351</v>
      </c>
      <c r="H80" s="17">
        <v>50.5</v>
      </c>
      <c r="I80" s="17">
        <f t="shared" si="7"/>
        <v>1.5070128319904506</v>
      </c>
      <c r="J80" s="17">
        <v>507.1</v>
      </c>
      <c r="K80" s="19">
        <f t="shared" si="8"/>
        <v>-456.6</v>
      </c>
      <c r="L80" s="20"/>
    </row>
    <row r="81" spans="1:12" s="22" customFormat="1" x14ac:dyDescent="0.2">
      <c r="A81" s="72" t="s">
        <v>75</v>
      </c>
      <c r="B81" s="86">
        <v>1295.0999999999999</v>
      </c>
      <c r="C81" s="17">
        <v>111.04</v>
      </c>
      <c r="D81" s="17">
        <f t="shared" si="5"/>
        <v>8.5738553007489777</v>
      </c>
      <c r="E81" s="17">
        <v>216.94</v>
      </c>
      <c r="F81" s="19">
        <f t="shared" si="6"/>
        <v>-105.89999999999999</v>
      </c>
      <c r="G81" s="18">
        <v>1002.1</v>
      </c>
      <c r="H81" s="17">
        <v>87.188000000000002</v>
      </c>
      <c r="I81" s="17">
        <f t="shared" si="7"/>
        <v>8.7005288893324018</v>
      </c>
      <c r="J81" s="17">
        <v>186.66</v>
      </c>
      <c r="K81" s="19">
        <f t="shared" si="8"/>
        <v>-99.471999999999994</v>
      </c>
      <c r="L81" s="20"/>
    </row>
    <row r="82" spans="1:12" hidden="1" x14ac:dyDescent="0.2">
      <c r="A82" s="72" t="s">
        <v>76</v>
      </c>
      <c r="B82" s="86">
        <v>0</v>
      </c>
      <c r="C82" s="17">
        <v>0</v>
      </c>
      <c r="D82" s="17" t="e">
        <f t="shared" si="5"/>
        <v>#DIV/0!</v>
      </c>
      <c r="E82" s="17"/>
      <c r="F82" s="19">
        <f t="shared" si="6"/>
        <v>0</v>
      </c>
      <c r="G82" s="18"/>
      <c r="H82" s="17">
        <v>0</v>
      </c>
      <c r="I82" s="17" t="e">
        <f t="shared" si="7"/>
        <v>#DIV/0!</v>
      </c>
      <c r="J82" s="17"/>
      <c r="K82" s="19">
        <f t="shared" si="8"/>
        <v>0</v>
      </c>
    </row>
    <row r="83" spans="1:12" hidden="1" x14ac:dyDescent="0.2">
      <c r="A83" s="72" t="s">
        <v>77</v>
      </c>
      <c r="B83" s="86">
        <v>0</v>
      </c>
      <c r="C83" s="17">
        <v>0</v>
      </c>
      <c r="D83" s="17" t="e">
        <f t="shared" si="5"/>
        <v>#DIV/0!</v>
      </c>
      <c r="E83" s="17"/>
      <c r="F83" s="19">
        <f t="shared" si="6"/>
        <v>0</v>
      </c>
      <c r="G83" s="18"/>
      <c r="H83" s="17">
        <v>0</v>
      </c>
      <c r="I83" s="17" t="e">
        <f t="shared" si="7"/>
        <v>#DIV/0!</v>
      </c>
      <c r="J83" s="17"/>
      <c r="K83" s="19">
        <f t="shared" si="8"/>
        <v>0</v>
      </c>
    </row>
    <row r="84" spans="1:12" s="22" customFormat="1" x14ac:dyDescent="0.2">
      <c r="A84" s="72" t="s">
        <v>78</v>
      </c>
      <c r="B84" s="86">
        <v>580.1</v>
      </c>
      <c r="C84" s="17">
        <v>42.3</v>
      </c>
      <c r="D84" s="17">
        <f t="shared" si="5"/>
        <v>7.2918462334080321</v>
      </c>
      <c r="E84" s="17">
        <v>88.77</v>
      </c>
      <c r="F84" s="19">
        <f t="shared" si="6"/>
        <v>-46.47</v>
      </c>
      <c r="G84" s="18">
        <v>437</v>
      </c>
      <c r="H84" s="17">
        <v>42.3</v>
      </c>
      <c r="I84" s="17">
        <f t="shared" si="7"/>
        <v>9.6796338672768876</v>
      </c>
      <c r="J84" s="17">
        <v>76.400000000000006</v>
      </c>
      <c r="K84" s="19">
        <f t="shared" si="8"/>
        <v>-34.100000000000009</v>
      </c>
      <c r="L84" s="20"/>
    </row>
    <row r="85" spans="1:12" hidden="1" x14ac:dyDescent="0.2">
      <c r="A85" s="72" t="s">
        <v>79</v>
      </c>
      <c r="B85" s="86">
        <v>0</v>
      </c>
      <c r="C85" s="17">
        <v>0</v>
      </c>
      <c r="D85" s="17" t="e">
        <f t="shared" si="5"/>
        <v>#DIV/0!</v>
      </c>
      <c r="E85" s="17"/>
      <c r="F85" s="19">
        <f t="shared" si="6"/>
        <v>0</v>
      </c>
      <c r="G85" s="18"/>
      <c r="H85" s="17">
        <v>0</v>
      </c>
      <c r="I85" s="17" t="e">
        <f t="shared" si="7"/>
        <v>#DIV/0!</v>
      </c>
      <c r="J85" s="17"/>
      <c r="K85" s="19">
        <f t="shared" si="8"/>
        <v>0</v>
      </c>
    </row>
    <row r="86" spans="1:12" s="22" customFormat="1" x14ac:dyDescent="0.2">
      <c r="A86" s="72" t="s">
        <v>80</v>
      </c>
      <c r="B86" s="86">
        <v>759.04699999999991</v>
      </c>
      <c r="C86" s="17">
        <v>48.9</v>
      </c>
      <c r="D86" s="17">
        <f t="shared" si="5"/>
        <v>6.4422888174250081</v>
      </c>
      <c r="E86" s="17"/>
      <c r="F86" s="19">
        <f t="shared" si="6"/>
        <v>48.9</v>
      </c>
      <c r="G86" s="18">
        <v>550.14599999999996</v>
      </c>
      <c r="H86" s="17">
        <v>38.6</v>
      </c>
      <c r="I86" s="17">
        <f t="shared" si="7"/>
        <v>7.016319304330124</v>
      </c>
      <c r="J86" s="17"/>
      <c r="K86" s="19">
        <f t="shared" si="8"/>
        <v>38.6</v>
      </c>
      <c r="L86" s="20"/>
    </row>
    <row r="87" spans="1:12" hidden="1" x14ac:dyDescent="0.2">
      <c r="A87" s="72" t="s">
        <v>81</v>
      </c>
      <c r="B87" s="86">
        <v>1995.0450000000001</v>
      </c>
      <c r="C87" s="17">
        <v>0</v>
      </c>
      <c r="D87" s="17">
        <f t="shared" si="5"/>
        <v>0</v>
      </c>
      <c r="E87" s="17">
        <v>84.3</v>
      </c>
      <c r="F87" s="19">
        <f t="shared" si="6"/>
        <v>-84.3</v>
      </c>
      <c r="G87" s="18">
        <v>1507.2</v>
      </c>
      <c r="H87" s="17">
        <v>0</v>
      </c>
      <c r="I87" s="17">
        <f t="shared" si="7"/>
        <v>0</v>
      </c>
      <c r="J87" s="17">
        <v>60.9</v>
      </c>
      <c r="K87" s="19">
        <f t="shared" si="8"/>
        <v>-60.9</v>
      </c>
    </row>
    <row r="88" spans="1:12" s="22" customFormat="1" x14ac:dyDescent="0.2">
      <c r="A88" s="72" t="s">
        <v>82</v>
      </c>
      <c r="B88" s="86">
        <v>2759.8</v>
      </c>
      <c r="C88" s="17">
        <v>4.2</v>
      </c>
      <c r="D88" s="17">
        <f t="shared" si="5"/>
        <v>0.15218494093774912</v>
      </c>
      <c r="E88" s="17">
        <v>94.8</v>
      </c>
      <c r="F88" s="19">
        <f t="shared" si="6"/>
        <v>-90.6</v>
      </c>
      <c r="G88" s="18">
        <v>2113.4</v>
      </c>
      <c r="H88" s="17">
        <v>2.7</v>
      </c>
      <c r="I88" s="17">
        <f t="shared" si="7"/>
        <v>0.1277562222011924</v>
      </c>
      <c r="J88" s="17">
        <v>54.4</v>
      </c>
      <c r="K88" s="19">
        <f t="shared" si="8"/>
        <v>-51.699999999999996</v>
      </c>
      <c r="L88" s="20"/>
    </row>
    <row r="89" spans="1:12" hidden="1" x14ac:dyDescent="0.2">
      <c r="A89" s="72" t="s">
        <v>83</v>
      </c>
      <c r="B89" s="86">
        <v>243.61</v>
      </c>
      <c r="C89" s="17">
        <v>0</v>
      </c>
      <c r="D89" s="17">
        <f t="shared" si="5"/>
        <v>0</v>
      </c>
      <c r="E89" s="17"/>
      <c r="F89" s="19">
        <f t="shared" si="6"/>
        <v>0</v>
      </c>
      <c r="G89" s="18">
        <v>182.55</v>
      </c>
      <c r="H89" s="17">
        <v>0</v>
      </c>
      <c r="I89" s="17">
        <f t="shared" si="7"/>
        <v>0</v>
      </c>
      <c r="J89" s="17"/>
      <c r="K89" s="19">
        <f t="shared" si="8"/>
        <v>0</v>
      </c>
    </row>
    <row r="90" spans="1:12" s="22" customFormat="1" x14ac:dyDescent="0.2">
      <c r="A90" s="72" t="s">
        <v>120</v>
      </c>
      <c r="B90" s="86">
        <v>197.7</v>
      </c>
      <c r="C90" s="17">
        <v>14.799999999999999</v>
      </c>
      <c r="D90" s="17">
        <f t="shared" si="5"/>
        <v>7.486090035407182</v>
      </c>
      <c r="E90" s="17"/>
      <c r="F90" s="19">
        <f t="shared" si="6"/>
        <v>14.799999999999999</v>
      </c>
      <c r="G90" s="18">
        <v>116.5</v>
      </c>
      <c r="H90" s="17">
        <v>8.6</v>
      </c>
      <c r="I90" s="17">
        <f t="shared" si="7"/>
        <v>7.3819742489270386</v>
      </c>
      <c r="J90" s="17"/>
      <c r="K90" s="19">
        <f t="shared" si="8"/>
        <v>8.6</v>
      </c>
      <c r="L90" s="20"/>
    </row>
    <row r="91" spans="1:12" s="22" customFormat="1" hidden="1" x14ac:dyDescent="0.2">
      <c r="A91" s="72" t="s">
        <v>85</v>
      </c>
      <c r="B91" s="86">
        <v>0</v>
      </c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  <c r="L91" s="20"/>
    </row>
    <row r="92" spans="1:12" s="23" customFormat="1" ht="15" x14ac:dyDescent="0.25">
      <c r="A92" s="71" t="s">
        <v>86</v>
      </c>
      <c r="B92" s="49">
        <v>1923.5709999999997</v>
      </c>
      <c r="C92" s="13">
        <f>SUM(C93:C102)-C98</f>
        <v>405.89300000000014</v>
      </c>
      <c r="D92" s="13">
        <f t="shared" si="5"/>
        <v>21.101014727296274</v>
      </c>
      <c r="E92" s="13">
        <v>319.2</v>
      </c>
      <c r="F92" s="15">
        <f t="shared" si="6"/>
        <v>86.693000000000154</v>
      </c>
      <c r="G92" s="14">
        <v>347.71</v>
      </c>
      <c r="H92" s="13">
        <f>SUM(H93:H102)-H98</f>
        <v>251.72400000000002</v>
      </c>
      <c r="I92" s="13">
        <f t="shared" si="7"/>
        <v>72.394811768427729</v>
      </c>
      <c r="J92" s="13">
        <v>234.4</v>
      </c>
      <c r="K92" s="15">
        <f t="shared" si="8"/>
        <v>17.324000000000012</v>
      </c>
      <c r="L92" s="11"/>
    </row>
    <row r="93" spans="1:12" hidden="1" x14ac:dyDescent="0.2">
      <c r="A93" s="72" t="s">
        <v>87</v>
      </c>
      <c r="B93" s="86">
        <v>39.700000000000003</v>
      </c>
      <c r="C93" s="17">
        <v>0</v>
      </c>
      <c r="D93" s="17">
        <f t="shared" si="5"/>
        <v>0</v>
      </c>
      <c r="E93" s="17"/>
      <c r="F93" s="19">
        <f t="shared" si="6"/>
        <v>0</v>
      </c>
      <c r="G93" s="18">
        <v>11.5</v>
      </c>
      <c r="H93" s="17">
        <v>0</v>
      </c>
      <c r="I93" s="17">
        <f t="shared" si="7"/>
        <v>0</v>
      </c>
      <c r="J93" s="17"/>
      <c r="K93" s="19">
        <f t="shared" si="8"/>
        <v>0</v>
      </c>
    </row>
    <row r="94" spans="1:12" s="22" customFormat="1" x14ac:dyDescent="0.2">
      <c r="A94" s="72" t="s">
        <v>88</v>
      </c>
      <c r="B94" s="86">
        <v>447.9</v>
      </c>
      <c r="C94" s="17">
        <v>70.085999999999999</v>
      </c>
      <c r="D94" s="17">
        <f t="shared" si="5"/>
        <v>15.647689216342933</v>
      </c>
      <c r="E94" s="17">
        <v>80.709999999999994</v>
      </c>
      <c r="F94" s="19">
        <f t="shared" si="6"/>
        <v>-10.623999999999995</v>
      </c>
      <c r="G94" s="18">
        <v>104.2</v>
      </c>
      <c r="H94" s="17">
        <v>60.41</v>
      </c>
      <c r="I94" s="17">
        <f t="shared" si="7"/>
        <v>57.97504798464491</v>
      </c>
      <c r="J94" s="17">
        <v>65.459999999999994</v>
      </c>
      <c r="K94" s="19">
        <f t="shared" si="8"/>
        <v>-5.0499999999999972</v>
      </c>
      <c r="L94" s="20"/>
    </row>
    <row r="95" spans="1:12" s="22" customFormat="1" x14ac:dyDescent="0.2">
      <c r="A95" s="72" t="s">
        <v>89</v>
      </c>
      <c r="B95" s="86">
        <v>65.7</v>
      </c>
      <c r="C95" s="17">
        <v>0.90300000000000002</v>
      </c>
      <c r="D95" s="17">
        <f t="shared" si="5"/>
        <v>1.3744292237442923</v>
      </c>
      <c r="E95" s="17">
        <v>8.1999999999999993</v>
      </c>
      <c r="F95" s="19">
        <f t="shared" si="6"/>
        <v>-7.2969999999999988</v>
      </c>
      <c r="G95" s="18">
        <v>9.1</v>
      </c>
      <c r="H95" s="17">
        <v>0.90300000000000002</v>
      </c>
      <c r="I95" s="17">
        <f t="shared" si="7"/>
        <v>9.9230769230769234</v>
      </c>
      <c r="J95" s="17">
        <v>5.9</v>
      </c>
      <c r="K95" s="19">
        <f t="shared" si="8"/>
        <v>-4.9969999999999999</v>
      </c>
      <c r="L95" s="20"/>
    </row>
    <row r="96" spans="1:12" s="22" customFormat="1" x14ac:dyDescent="0.2">
      <c r="A96" s="72" t="s">
        <v>90</v>
      </c>
      <c r="B96" s="86">
        <v>1217.8499999999999</v>
      </c>
      <c r="C96" s="17">
        <v>329.18400000000008</v>
      </c>
      <c r="D96" s="17">
        <f t="shared" si="5"/>
        <v>27.029929794309655</v>
      </c>
      <c r="E96" s="17">
        <v>223.46</v>
      </c>
      <c r="F96" s="19">
        <f t="shared" si="6"/>
        <v>105.72400000000007</v>
      </c>
      <c r="G96" s="18">
        <v>212.1</v>
      </c>
      <c r="H96" s="17">
        <v>184.69100000000003</v>
      </c>
      <c r="I96" s="17">
        <f t="shared" si="7"/>
        <v>87.077322017916089</v>
      </c>
      <c r="J96" s="17">
        <v>157.74</v>
      </c>
      <c r="K96" s="19">
        <f t="shared" si="8"/>
        <v>26.951000000000022</v>
      </c>
      <c r="L96" s="20"/>
    </row>
    <row r="97" spans="1:12" hidden="1" x14ac:dyDescent="0.2">
      <c r="A97" s="72" t="s">
        <v>143</v>
      </c>
      <c r="B97" s="86">
        <v>8.0100000000000016</v>
      </c>
      <c r="C97" s="17">
        <v>0</v>
      </c>
      <c r="D97" s="17">
        <f t="shared" si="5"/>
        <v>0</v>
      </c>
      <c r="E97" s="17"/>
      <c r="F97" s="19">
        <f t="shared" si="6"/>
        <v>0</v>
      </c>
      <c r="G97" s="18">
        <v>0.21</v>
      </c>
      <c r="H97" s="17"/>
      <c r="I97" s="17">
        <f t="shared" si="7"/>
        <v>0</v>
      </c>
      <c r="J97" s="17"/>
      <c r="K97" s="19">
        <f t="shared" si="8"/>
        <v>0</v>
      </c>
    </row>
    <row r="98" spans="1:12" hidden="1" x14ac:dyDescent="0.2">
      <c r="A98" s="72" t="s">
        <v>92</v>
      </c>
      <c r="B98" s="86">
        <v>0</v>
      </c>
      <c r="C98" s="17">
        <v>0</v>
      </c>
      <c r="D98" s="17" t="e">
        <f t="shared" si="5"/>
        <v>#DIV/0!</v>
      </c>
      <c r="E98" s="17"/>
      <c r="F98" s="19">
        <f t="shared" si="6"/>
        <v>0</v>
      </c>
      <c r="G98" s="18"/>
      <c r="H98" s="17"/>
      <c r="I98" s="17" t="e">
        <f t="shared" si="7"/>
        <v>#DIV/0!</v>
      </c>
      <c r="J98" s="17"/>
      <c r="K98" s="19">
        <f t="shared" si="8"/>
        <v>0</v>
      </c>
    </row>
    <row r="99" spans="1:12" hidden="1" x14ac:dyDescent="0.2">
      <c r="A99" s="72" t="s">
        <v>93</v>
      </c>
      <c r="B99" s="86">
        <v>6.5309999999999997</v>
      </c>
      <c r="C99" s="17">
        <v>0</v>
      </c>
      <c r="D99" s="17">
        <f t="shared" si="5"/>
        <v>0</v>
      </c>
      <c r="E99" s="17"/>
      <c r="F99" s="19">
        <f t="shared" si="6"/>
        <v>0</v>
      </c>
      <c r="G99" s="18"/>
      <c r="H99" s="17"/>
      <c r="I99" s="17" t="e">
        <f t="shared" si="7"/>
        <v>#DIV/0!</v>
      </c>
      <c r="J99" s="17"/>
      <c r="K99" s="19">
        <f t="shared" si="8"/>
        <v>0</v>
      </c>
    </row>
    <row r="100" spans="1:12" hidden="1" x14ac:dyDescent="0.2">
      <c r="A100" s="72" t="s">
        <v>94</v>
      </c>
      <c r="B100" s="86">
        <v>13.580000000000002</v>
      </c>
      <c r="C100" s="17">
        <v>0</v>
      </c>
      <c r="D100" s="17">
        <f t="shared" si="5"/>
        <v>0</v>
      </c>
      <c r="E100" s="17"/>
      <c r="F100" s="19">
        <f t="shared" si="6"/>
        <v>0</v>
      </c>
      <c r="G100" s="18"/>
      <c r="H100" s="17">
        <v>0</v>
      </c>
      <c r="I100" s="17" t="e">
        <f t="shared" si="7"/>
        <v>#DIV/0!</v>
      </c>
      <c r="J100" s="17"/>
      <c r="K100" s="19">
        <f t="shared" si="8"/>
        <v>0</v>
      </c>
    </row>
    <row r="101" spans="1:12" s="22" customFormat="1" x14ac:dyDescent="0.2">
      <c r="A101" s="74" t="s">
        <v>95</v>
      </c>
      <c r="B101" s="87">
        <v>124.29999999999998</v>
      </c>
      <c r="C101" s="25">
        <v>5.72</v>
      </c>
      <c r="D101" s="25">
        <f t="shared" si="5"/>
        <v>4.6017699115044257</v>
      </c>
      <c r="E101" s="25">
        <v>6.8</v>
      </c>
      <c r="F101" s="26">
        <f t="shared" si="6"/>
        <v>-1.08</v>
      </c>
      <c r="G101" s="108">
        <v>10.6</v>
      </c>
      <c r="H101" s="25">
        <v>5.72</v>
      </c>
      <c r="I101" s="25">
        <f t="shared" si="7"/>
        <v>53.962264150943398</v>
      </c>
      <c r="J101" s="25">
        <v>5.3</v>
      </c>
      <c r="K101" s="26">
        <f t="shared" si="8"/>
        <v>0.41999999999999993</v>
      </c>
      <c r="L101" s="20"/>
    </row>
    <row r="102" spans="1:12" hidden="1" x14ac:dyDescent="0.2">
      <c r="A102" s="101" t="s">
        <v>96</v>
      </c>
      <c r="B102" s="102">
        <v>0</v>
      </c>
      <c r="C102" s="103">
        <v>0</v>
      </c>
      <c r="D102" s="104" t="e">
        <f t="shared" si="5"/>
        <v>#DIV/0!</v>
      </c>
      <c r="E102" s="104">
        <v>0</v>
      </c>
      <c r="F102" s="105">
        <f t="shared" si="6"/>
        <v>0</v>
      </c>
      <c r="G102" s="106"/>
      <c r="H102" s="103">
        <v>0</v>
      </c>
      <c r="I102" s="104" t="e">
        <f t="shared" si="7"/>
        <v>#DIV/0!</v>
      </c>
      <c r="J102" s="104"/>
      <c r="K102" s="105">
        <f t="shared" si="8"/>
        <v>0</v>
      </c>
    </row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92" orientation="landscape" r:id="rId1"/>
  <rowBreaks count="1" manualBreakCount="1">
    <brk id="4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Zero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9" sqref="A9:A10"/>
    </sheetView>
  </sheetViews>
  <sheetFormatPr defaultColWidth="8.85546875" defaultRowHeight="14.25" x14ac:dyDescent="0.2"/>
  <cols>
    <col min="1" max="1" width="29.42578125" style="4" customWidth="1"/>
    <col min="2" max="2" width="15" style="4" customWidth="1"/>
    <col min="3" max="4" width="9.42578125" style="4" customWidth="1"/>
    <col min="5" max="5" width="9.5703125" style="4" customWidth="1"/>
    <col min="6" max="6" width="9.85546875" style="4" customWidth="1"/>
    <col min="7" max="7" width="14.5703125" style="4" customWidth="1"/>
    <col min="8" max="8" width="11.5703125" style="4" customWidth="1"/>
    <col min="9" max="9" width="9" style="4" customWidth="1"/>
    <col min="10" max="10" width="9.42578125" style="4" customWidth="1"/>
    <col min="11" max="11" width="10.5703125" style="4" bestFit="1" customWidth="1"/>
    <col min="12" max="12" width="8.85546875" style="4" customWidth="1"/>
    <col min="13" max="250" width="8.85546875" style="24"/>
    <col min="251" max="251" width="29" style="24" customWidth="1"/>
    <col min="252" max="252" width="14" style="24" customWidth="1"/>
    <col min="253" max="253" width="9.42578125" style="24" customWidth="1"/>
    <col min="254" max="254" width="9.140625" style="24" customWidth="1"/>
    <col min="255" max="255" width="8.5703125" style="24" customWidth="1"/>
    <col min="256" max="256" width="9.85546875" style="24" customWidth="1"/>
    <col min="257" max="257" width="15.140625" style="24" customWidth="1"/>
    <col min="258" max="258" width="11.5703125" style="24" customWidth="1"/>
    <col min="259" max="259" width="9.85546875" style="24" customWidth="1"/>
    <col min="260" max="260" width="10.140625" style="24" customWidth="1"/>
    <col min="261" max="261" width="10.5703125" style="24" bestFit="1" customWidth="1"/>
    <col min="262" max="263" width="8.85546875" style="24" customWidth="1"/>
    <col min="264" max="506" width="8.85546875" style="24"/>
    <col min="507" max="507" width="29" style="24" customWidth="1"/>
    <col min="508" max="508" width="14" style="24" customWidth="1"/>
    <col min="509" max="509" width="9.42578125" style="24" customWidth="1"/>
    <col min="510" max="510" width="9.140625" style="24" customWidth="1"/>
    <col min="511" max="511" width="8.5703125" style="24" customWidth="1"/>
    <col min="512" max="512" width="9.85546875" style="24" customWidth="1"/>
    <col min="513" max="513" width="15.140625" style="24" customWidth="1"/>
    <col min="514" max="514" width="11.5703125" style="24" customWidth="1"/>
    <col min="515" max="515" width="9.85546875" style="24" customWidth="1"/>
    <col min="516" max="516" width="10.140625" style="24" customWidth="1"/>
    <col min="517" max="517" width="10.5703125" style="24" bestFit="1" customWidth="1"/>
    <col min="518" max="519" width="8.85546875" style="24" customWidth="1"/>
    <col min="520" max="762" width="8.85546875" style="24"/>
    <col min="763" max="763" width="29" style="24" customWidth="1"/>
    <col min="764" max="764" width="14" style="24" customWidth="1"/>
    <col min="765" max="765" width="9.42578125" style="24" customWidth="1"/>
    <col min="766" max="766" width="9.140625" style="24" customWidth="1"/>
    <col min="767" max="767" width="8.5703125" style="24" customWidth="1"/>
    <col min="768" max="768" width="9.85546875" style="24" customWidth="1"/>
    <col min="769" max="769" width="15.140625" style="24" customWidth="1"/>
    <col min="770" max="770" width="11.5703125" style="24" customWidth="1"/>
    <col min="771" max="771" width="9.85546875" style="24" customWidth="1"/>
    <col min="772" max="772" width="10.140625" style="24" customWidth="1"/>
    <col min="773" max="773" width="10.5703125" style="24" bestFit="1" customWidth="1"/>
    <col min="774" max="775" width="8.85546875" style="24" customWidth="1"/>
    <col min="776" max="1018" width="8.85546875" style="24"/>
    <col min="1019" max="1019" width="29" style="24" customWidth="1"/>
    <col min="1020" max="1020" width="14" style="24" customWidth="1"/>
    <col min="1021" max="1021" width="9.42578125" style="24" customWidth="1"/>
    <col min="1022" max="1022" width="9.140625" style="24" customWidth="1"/>
    <col min="1023" max="1023" width="8.5703125" style="24" customWidth="1"/>
    <col min="1024" max="1024" width="9.85546875" style="24" customWidth="1"/>
    <col min="1025" max="1025" width="15.140625" style="24" customWidth="1"/>
    <col min="1026" max="1026" width="11.5703125" style="24" customWidth="1"/>
    <col min="1027" max="1027" width="9.85546875" style="24" customWidth="1"/>
    <col min="1028" max="1028" width="10.140625" style="24" customWidth="1"/>
    <col min="1029" max="1029" width="10.5703125" style="24" bestFit="1" customWidth="1"/>
    <col min="1030" max="1031" width="8.85546875" style="24" customWidth="1"/>
    <col min="1032" max="1274" width="8.85546875" style="24"/>
    <col min="1275" max="1275" width="29" style="24" customWidth="1"/>
    <col min="1276" max="1276" width="14" style="24" customWidth="1"/>
    <col min="1277" max="1277" width="9.42578125" style="24" customWidth="1"/>
    <col min="1278" max="1278" width="9.140625" style="24" customWidth="1"/>
    <col min="1279" max="1279" width="8.5703125" style="24" customWidth="1"/>
    <col min="1280" max="1280" width="9.85546875" style="24" customWidth="1"/>
    <col min="1281" max="1281" width="15.140625" style="24" customWidth="1"/>
    <col min="1282" max="1282" width="11.5703125" style="24" customWidth="1"/>
    <col min="1283" max="1283" width="9.85546875" style="24" customWidth="1"/>
    <col min="1284" max="1284" width="10.140625" style="24" customWidth="1"/>
    <col min="1285" max="1285" width="10.5703125" style="24" bestFit="1" customWidth="1"/>
    <col min="1286" max="1287" width="8.85546875" style="24" customWidth="1"/>
    <col min="1288" max="1530" width="8.85546875" style="24"/>
    <col min="1531" max="1531" width="29" style="24" customWidth="1"/>
    <col min="1532" max="1532" width="14" style="24" customWidth="1"/>
    <col min="1533" max="1533" width="9.42578125" style="24" customWidth="1"/>
    <col min="1534" max="1534" width="9.140625" style="24" customWidth="1"/>
    <col min="1535" max="1535" width="8.5703125" style="24" customWidth="1"/>
    <col min="1536" max="1536" width="9.85546875" style="24" customWidth="1"/>
    <col min="1537" max="1537" width="15.140625" style="24" customWidth="1"/>
    <col min="1538" max="1538" width="11.5703125" style="24" customWidth="1"/>
    <col min="1539" max="1539" width="9.85546875" style="24" customWidth="1"/>
    <col min="1540" max="1540" width="10.140625" style="24" customWidth="1"/>
    <col min="1541" max="1541" width="10.5703125" style="24" bestFit="1" customWidth="1"/>
    <col min="1542" max="1543" width="8.85546875" style="24" customWidth="1"/>
    <col min="1544" max="1786" width="8.85546875" style="24"/>
    <col min="1787" max="1787" width="29" style="24" customWidth="1"/>
    <col min="1788" max="1788" width="14" style="24" customWidth="1"/>
    <col min="1789" max="1789" width="9.42578125" style="24" customWidth="1"/>
    <col min="1790" max="1790" width="9.140625" style="24" customWidth="1"/>
    <col min="1791" max="1791" width="8.5703125" style="24" customWidth="1"/>
    <col min="1792" max="1792" width="9.85546875" style="24" customWidth="1"/>
    <col min="1793" max="1793" width="15.140625" style="24" customWidth="1"/>
    <col min="1794" max="1794" width="11.5703125" style="24" customWidth="1"/>
    <col min="1795" max="1795" width="9.85546875" style="24" customWidth="1"/>
    <col min="1796" max="1796" width="10.140625" style="24" customWidth="1"/>
    <col min="1797" max="1797" width="10.5703125" style="24" bestFit="1" customWidth="1"/>
    <col min="1798" max="1799" width="8.85546875" style="24" customWidth="1"/>
    <col min="1800" max="2042" width="8.85546875" style="24"/>
    <col min="2043" max="2043" width="29" style="24" customWidth="1"/>
    <col min="2044" max="2044" width="14" style="24" customWidth="1"/>
    <col min="2045" max="2045" width="9.42578125" style="24" customWidth="1"/>
    <col min="2046" max="2046" width="9.140625" style="24" customWidth="1"/>
    <col min="2047" max="2047" width="8.5703125" style="24" customWidth="1"/>
    <col min="2048" max="2048" width="9.85546875" style="24" customWidth="1"/>
    <col min="2049" max="2049" width="15.140625" style="24" customWidth="1"/>
    <col min="2050" max="2050" width="11.5703125" style="24" customWidth="1"/>
    <col min="2051" max="2051" width="9.85546875" style="24" customWidth="1"/>
    <col min="2052" max="2052" width="10.140625" style="24" customWidth="1"/>
    <col min="2053" max="2053" width="10.5703125" style="24" bestFit="1" customWidth="1"/>
    <col min="2054" max="2055" width="8.85546875" style="24" customWidth="1"/>
    <col min="2056" max="2298" width="8.85546875" style="24"/>
    <col min="2299" max="2299" width="29" style="24" customWidth="1"/>
    <col min="2300" max="2300" width="14" style="24" customWidth="1"/>
    <col min="2301" max="2301" width="9.42578125" style="24" customWidth="1"/>
    <col min="2302" max="2302" width="9.140625" style="24" customWidth="1"/>
    <col min="2303" max="2303" width="8.5703125" style="24" customWidth="1"/>
    <col min="2304" max="2304" width="9.85546875" style="24" customWidth="1"/>
    <col min="2305" max="2305" width="15.140625" style="24" customWidth="1"/>
    <col min="2306" max="2306" width="11.5703125" style="24" customWidth="1"/>
    <col min="2307" max="2307" width="9.85546875" style="24" customWidth="1"/>
    <col min="2308" max="2308" width="10.140625" style="24" customWidth="1"/>
    <col min="2309" max="2309" width="10.5703125" style="24" bestFit="1" customWidth="1"/>
    <col min="2310" max="2311" width="8.85546875" style="24" customWidth="1"/>
    <col min="2312" max="2554" width="8.85546875" style="24"/>
    <col min="2555" max="2555" width="29" style="24" customWidth="1"/>
    <col min="2556" max="2556" width="14" style="24" customWidth="1"/>
    <col min="2557" max="2557" width="9.42578125" style="24" customWidth="1"/>
    <col min="2558" max="2558" width="9.140625" style="24" customWidth="1"/>
    <col min="2559" max="2559" width="8.5703125" style="24" customWidth="1"/>
    <col min="2560" max="2560" width="9.85546875" style="24" customWidth="1"/>
    <col min="2561" max="2561" width="15.140625" style="24" customWidth="1"/>
    <col min="2562" max="2562" width="11.5703125" style="24" customWidth="1"/>
    <col min="2563" max="2563" width="9.85546875" style="24" customWidth="1"/>
    <col min="2564" max="2564" width="10.140625" style="24" customWidth="1"/>
    <col min="2565" max="2565" width="10.5703125" style="24" bestFit="1" customWidth="1"/>
    <col min="2566" max="2567" width="8.85546875" style="24" customWidth="1"/>
    <col min="2568" max="2810" width="8.85546875" style="24"/>
    <col min="2811" max="2811" width="29" style="24" customWidth="1"/>
    <col min="2812" max="2812" width="14" style="24" customWidth="1"/>
    <col min="2813" max="2813" width="9.42578125" style="24" customWidth="1"/>
    <col min="2814" max="2814" width="9.140625" style="24" customWidth="1"/>
    <col min="2815" max="2815" width="8.5703125" style="24" customWidth="1"/>
    <col min="2816" max="2816" width="9.85546875" style="24" customWidth="1"/>
    <col min="2817" max="2817" width="15.140625" style="24" customWidth="1"/>
    <col min="2818" max="2818" width="11.5703125" style="24" customWidth="1"/>
    <col min="2819" max="2819" width="9.85546875" style="24" customWidth="1"/>
    <col min="2820" max="2820" width="10.140625" style="24" customWidth="1"/>
    <col min="2821" max="2821" width="10.5703125" style="24" bestFit="1" customWidth="1"/>
    <col min="2822" max="2823" width="8.85546875" style="24" customWidth="1"/>
    <col min="2824" max="3066" width="8.85546875" style="24"/>
    <col min="3067" max="3067" width="29" style="24" customWidth="1"/>
    <col min="3068" max="3068" width="14" style="24" customWidth="1"/>
    <col min="3069" max="3069" width="9.42578125" style="24" customWidth="1"/>
    <col min="3070" max="3070" width="9.140625" style="24" customWidth="1"/>
    <col min="3071" max="3071" width="8.5703125" style="24" customWidth="1"/>
    <col min="3072" max="3072" width="9.85546875" style="24" customWidth="1"/>
    <col min="3073" max="3073" width="15.140625" style="24" customWidth="1"/>
    <col min="3074" max="3074" width="11.5703125" style="24" customWidth="1"/>
    <col min="3075" max="3075" width="9.85546875" style="24" customWidth="1"/>
    <col min="3076" max="3076" width="10.140625" style="24" customWidth="1"/>
    <col min="3077" max="3077" width="10.5703125" style="24" bestFit="1" customWidth="1"/>
    <col min="3078" max="3079" width="8.85546875" style="24" customWidth="1"/>
    <col min="3080" max="3322" width="8.85546875" style="24"/>
    <col min="3323" max="3323" width="29" style="24" customWidth="1"/>
    <col min="3324" max="3324" width="14" style="24" customWidth="1"/>
    <col min="3325" max="3325" width="9.42578125" style="24" customWidth="1"/>
    <col min="3326" max="3326" width="9.140625" style="24" customWidth="1"/>
    <col min="3327" max="3327" width="8.5703125" style="24" customWidth="1"/>
    <col min="3328" max="3328" width="9.85546875" style="24" customWidth="1"/>
    <col min="3329" max="3329" width="15.140625" style="24" customWidth="1"/>
    <col min="3330" max="3330" width="11.5703125" style="24" customWidth="1"/>
    <col min="3331" max="3331" width="9.85546875" style="24" customWidth="1"/>
    <col min="3332" max="3332" width="10.140625" style="24" customWidth="1"/>
    <col min="3333" max="3333" width="10.5703125" style="24" bestFit="1" customWidth="1"/>
    <col min="3334" max="3335" width="8.85546875" style="24" customWidth="1"/>
    <col min="3336" max="3578" width="8.85546875" style="24"/>
    <col min="3579" max="3579" width="29" style="24" customWidth="1"/>
    <col min="3580" max="3580" width="14" style="24" customWidth="1"/>
    <col min="3581" max="3581" width="9.42578125" style="24" customWidth="1"/>
    <col min="3582" max="3582" width="9.140625" style="24" customWidth="1"/>
    <col min="3583" max="3583" width="8.5703125" style="24" customWidth="1"/>
    <col min="3584" max="3584" width="9.85546875" style="24" customWidth="1"/>
    <col min="3585" max="3585" width="15.140625" style="24" customWidth="1"/>
    <col min="3586" max="3586" width="11.5703125" style="24" customWidth="1"/>
    <col min="3587" max="3587" width="9.85546875" style="24" customWidth="1"/>
    <col min="3588" max="3588" width="10.140625" style="24" customWidth="1"/>
    <col min="3589" max="3589" width="10.5703125" style="24" bestFit="1" customWidth="1"/>
    <col min="3590" max="3591" width="8.85546875" style="24" customWidth="1"/>
    <col min="3592" max="3834" width="8.85546875" style="24"/>
    <col min="3835" max="3835" width="29" style="24" customWidth="1"/>
    <col min="3836" max="3836" width="14" style="24" customWidth="1"/>
    <col min="3837" max="3837" width="9.42578125" style="24" customWidth="1"/>
    <col min="3838" max="3838" width="9.140625" style="24" customWidth="1"/>
    <col min="3839" max="3839" width="8.5703125" style="24" customWidth="1"/>
    <col min="3840" max="3840" width="9.85546875" style="24" customWidth="1"/>
    <col min="3841" max="3841" width="15.140625" style="24" customWidth="1"/>
    <col min="3842" max="3842" width="11.5703125" style="24" customWidth="1"/>
    <col min="3843" max="3843" width="9.85546875" style="24" customWidth="1"/>
    <col min="3844" max="3844" width="10.140625" style="24" customWidth="1"/>
    <col min="3845" max="3845" width="10.5703125" style="24" bestFit="1" customWidth="1"/>
    <col min="3846" max="3847" width="8.85546875" style="24" customWidth="1"/>
    <col min="3848" max="4090" width="8.85546875" style="24"/>
    <col min="4091" max="4091" width="29" style="24" customWidth="1"/>
    <col min="4092" max="4092" width="14" style="24" customWidth="1"/>
    <col min="4093" max="4093" width="9.42578125" style="24" customWidth="1"/>
    <col min="4094" max="4094" width="9.140625" style="24" customWidth="1"/>
    <col min="4095" max="4095" width="8.5703125" style="24" customWidth="1"/>
    <col min="4096" max="4096" width="9.85546875" style="24" customWidth="1"/>
    <col min="4097" max="4097" width="15.140625" style="24" customWidth="1"/>
    <col min="4098" max="4098" width="11.5703125" style="24" customWidth="1"/>
    <col min="4099" max="4099" width="9.85546875" style="24" customWidth="1"/>
    <col min="4100" max="4100" width="10.140625" style="24" customWidth="1"/>
    <col min="4101" max="4101" width="10.5703125" style="24" bestFit="1" customWidth="1"/>
    <col min="4102" max="4103" width="8.85546875" style="24" customWidth="1"/>
    <col min="4104" max="4346" width="8.85546875" style="24"/>
    <col min="4347" max="4347" width="29" style="24" customWidth="1"/>
    <col min="4348" max="4348" width="14" style="24" customWidth="1"/>
    <col min="4349" max="4349" width="9.42578125" style="24" customWidth="1"/>
    <col min="4350" max="4350" width="9.140625" style="24" customWidth="1"/>
    <col min="4351" max="4351" width="8.5703125" style="24" customWidth="1"/>
    <col min="4352" max="4352" width="9.85546875" style="24" customWidth="1"/>
    <col min="4353" max="4353" width="15.140625" style="24" customWidth="1"/>
    <col min="4354" max="4354" width="11.5703125" style="24" customWidth="1"/>
    <col min="4355" max="4355" width="9.85546875" style="24" customWidth="1"/>
    <col min="4356" max="4356" width="10.140625" style="24" customWidth="1"/>
    <col min="4357" max="4357" width="10.5703125" style="24" bestFit="1" customWidth="1"/>
    <col min="4358" max="4359" width="8.85546875" style="24" customWidth="1"/>
    <col min="4360" max="4602" width="8.85546875" style="24"/>
    <col min="4603" max="4603" width="29" style="24" customWidth="1"/>
    <col min="4604" max="4604" width="14" style="24" customWidth="1"/>
    <col min="4605" max="4605" width="9.42578125" style="24" customWidth="1"/>
    <col min="4606" max="4606" width="9.140625" style="24" customWidth="1"/>
    <col min="4607" max="4607" width="8.5703125" style="24" customWidth="1"/>
    <col min="4608" max="4608" width="9.85546875" style="24" customWidth="1"/>
    <col min="4609" max="4609" width="15.140625" style="24" customWidth="1"/>
    <col min="4610" max="4610" width="11.5703125" style="24" customWidth="1"/>
    <col min="4611" max="4611" width="9.85546875" style="24" customWidth="1"/>
    <col min="4612" max="4612" width="10.140625" style="24" customWidth="1"/>
    <col min="4613" max="4613" width="10.5703125" style="24" bestFit="1" customWidth="1"/>
    <col min="4614" max="4615" width="8.85546875" style="24" customWidth="1"/>
    <col min="4616" max="4858" width="8.85546875" style="24"/>
    <col min="4859" max="4859" width="29" style="24" customWidth="1"/>
    <col min="4860" max="4860" width="14" style="24" customWidth="1"/>
    <col min="4861" max="4861" width="9.42578125" style="24" customWidth="1"/>
    <col min="4862" max="4862" width="9.140625" style="24" customWidth="1"/>
    <col min="4863" max="4863" width="8.5703125" style="24" customWidth="1"/>
    <col min="4864" max="4864" width="9.85546875" style="24" customWidth="1"/>
    <col min="4865" max="4865" width="15.140625" style="24" customWidth="1"/>
    <col min="4866" max="4866" width="11.5703125" style="24" customWidth="1"/>
    <col min="4867" max="4867" width="9.85546875" style="24" customWidth="1"/>
    <col min="4868" max="4868" width="10.140625" style="24" customWidth="1"/>
    <col min="4869" max="4869" width="10.5703125" style="24" bestFit="1" customWidth="1"/>
    <col min="4870" max="4871" width="8.85546875" style="24" customWidth="1"/>
    <col min="4872" max="5114" width="8.85546875" style="24"/>
    <col min="5115" max="5115" width="29" style="24" customWidth="1"/>
    <col min="5116" max="5116" width="14" style="24" customWidth="1"/>
    <col min="5117" max="5117" width="9.42578125" style="24" customWidth="1"/>
    <col min="5118" max="5118" width="9.140625" style="24" customWidth="1"/>
    <col min="5119" max="5119" width="8.5703125" style="24" customWidth="1"/>
    <col min="5120" max="5120" width="9.85546875" style="24" customWidth="1"/>
    <col min="5121" max="5121" width="15.140625" style="24" customWidth="1"/>
    <col min="5122" max="5122" width="11.5703125" style="24" customWidth="1"/>
    <col min="5123" max="5123" width="9.85546875" style="24" customWidth="1"/>
    <col min="5124" max="5124" width="10.140625" style="24" customWidth="1"/>
    <col min="5125" max="5125" width="10.5703125" style="24" bestFit="1" customWidth="1"/>
    <col min="5126" max="5127" width="8.85546875" style="24" customWidth="1"/>
    <col min="5128" max="5370" width="8.85546875" style="24"/>
    <col min="5371" max="5371" width="29" style="24" customWidth="1"/>
    <col min="5372" max="5372" width="14" style="24" customWidth="1"/>
    <col min="5373" max="5373" width="9.42578125" style="24" customWidth="1"/>
    <col min="5374" max="5374" width="9.140625" style="24" customWidth="1"/>
    <col min="5375" max="5375" width="8.5703125" style="24" customWidth="1"/>
    <col min="5376" max="5376" width="9.85546875" style="24" customWidth="1"/>
    <col min="5377" max="5377" width="15.140625" style="24" customWidth="1"/>
    <col min="5378" max="5378" width="11.5703125" style="24" customWidth="1"/>
    <col min="5379" max="5379" width="9.85546875" style="24" customWidth="1"/>
    <col min="5380" max="5380" width="10.140625" style="24" customWidth="1"/>
    <col min="5381" max="5381" width="10.5703125" style="24" bestFit="1" customWidth="1"/>
    <col min="5382" max="5383" width="8.85546875" style="24" customWidth="1"/>
    <col min="5384" max="5626" width="8.85546875" style="24"/>
    <col min="5627" max="5627" width="29" style="24" customWidth="1"/>
    <col min="5628" max="5628" width="14" style="24" customWidth="1"/>
    <col min="5629" max="5629" width="9.42578125" style="24" customWidth="1"/>
    <col min="5630" max="5630" width="9.140625" style="24" customWidth="1"/>
    <col min="5631" max="5631" width="8.5703125" style="24" customWidth="1"/>
    <col min="5632" max="5632" width="9.85546875" style="24" customWidth="1"/>
    <col min="5633" max="5633" width="15.140625" style="24" customWidth="1"/>
    <col min="5634" max="5634" width="11.5703125" style="24" customWidth="1"/>
    <col min="5635" max="5635" width="9.85546875" style="24" customWidth="1"/>
    <col min="5636" max="5636" width="10.140625" style="24" customWidth="1"/>
    <col min="5637" max="5637" width="10.5703125" style="24" bestFit="1" customWidth="1"/>
    <col min="5638" max="5639" width="8.85546875" style="24" customWidth="1"/>
    <col min="5640" max="5882" width="8.85546875" style="24"/>
    <col min="5883" max="5883" width="29" style="24" customWidth="1"/>
    <col min="5884" max="5884" width="14" style="24" customWidth="1"/>
    <col min="5885" max="5885" width="9.42578125" style="24" customWidth="1"/>
    <col min="5886" max="5886" width="9.140625" style="24" customWidth="1"/>
    <col min="5887" max="5887" width="8.5703125" style="24" customWidth="1"/>
    <col min="5888" max="5888" width="9.85546875" style="24" customWidth="1"/>
    <col min="5889" max="5889" width="15.140625" style="24" customWidth="1"/>
    <col min="5890" max="5890" width="11.5703125" style="24" customWidth="1"/>
    <col min="5891" max="5891" width="9.85546875" style="24" customWidth="1"/>
    <col min="5892" max="5892" width="10.140625" style="24" customWidth="1"/>
    <col min="5893" max="5893" width="10.5703125" style="24" bestFit="1" customWidth="1"/>
    <col min="5894" max="5895" width="8.85546875" style="24" customWidth="1"/>
    <col min="5896" max="6138" width="8.85546875" style="24"/>
    <col min="6139" max="6139" width="29" style="24" customWidth="1"/>
    <col min="6140" max="6140" width="14" style="24" customWidth="1"/>
    <col min="6141" max="6141" width="9.42578125" style="24" customWidth="1"/>
    <col min="6142" max="6142" width="9.140625" style="24" customWidth="1"/>
    <col min="6143" max="6143" width="8.5703125" style="24" customWidth="1"/>
    <col min="6144" max="6144" width="9.85546875" style="24" customWidth="1"/>
    <col min="6145" max="6145" width="15.140625" style="24" customWidth="1"/>
    <col min="6146" max="6146" width="11.5703125" style="24" customWidth="1"/>
    <col min="6147" max="6147" width="9.85546875" style="24" customWidth="1"/>
    <col min="6148" max="6148" width="10.140625" style="24" customWidth="1"/>
    <col min="6149" max="6149" width="10.5703125" style="24" bestFit="1" customWidth="1"/>
    <col min="6150" max="6151" width="8.85546875" style="24" customWidth="1"/>
    <col min="6152" max="6394" width="8.85546875" style="24"/>
    <col min="6395" max="6395" width="29" style="24" customWidth="1"/>
    <col min="6396" max="6396" width="14" style="24" customWidth="1"/>
    <col min="6397" max="6397" width="9.42578125" style="24" customWidth="1"/>
    <col min="6398" max="6398" width="9.140625" style="24" customWidth="1"/>
    <col min="6399" max="6399" width="8.5703125" style="24" customWidth="1"/>
    <col min="6400" max="6400" width="9.85546875" style="24" customWidth="1"/>
    <col min="6401" max="6401" width="15.140625" style="24" customWidth="1"/>
    <col min="6402" max="6402" width="11.5703125" style="24" customWidth="1"/>
    <col min="6403" max="6403" width="9.85546875" style="24" customWidth="1"/>
    <col min="6404" max="6404" width="10.140625" style="24" customWidth="1"/>
    <col min="6405" max="6405" width="10.5703125" style="24" bestFit="1" customWidth="1"/>
    <col min="6406" max="6407" width="8.85546875" style="24" customWidth="1"/>
    <col min="6408" max="6650" width="8.85546875" style="24"/>
    <col min="6651" max="6651" width="29" style="24" customWidth="1"/>
    <col min="6652" max="6652" width="14" style="24" customWidth="1"/>
    <col min="6653" max="6653" width="9.42578125" style="24" customWidth="1"/>
    <col min="6654" max="6654" width="9.140625" style="24" customWidth="1"/>
    <col min="6655" max="6655" width="8.5703125" style="24" customWidth="1"/>
    <col min="6656" max="6656" width="9.85546875" style="24" customWidth="1"/>
    <col min="6657" max="6657" width="15.140625" style="24" customWidth="1"/>
    <col min="6658" max="6658" width="11.5703125" style="24" customWidth="1"/>
    <col min="6659" max="6659" width="9.85546875" style="24" customWidth="1"/>
    <col min="6660" max="6660" width="10.140625" style="24" customWidth="1"/>
    <col min="6661" max="6661" width="10.5703125" style="24" bestFit="1" customWidth="1"/>
    <col min="6662" max="6663" width="8.85546875" style="24" customWidth="1"/>
    <col min="6664" max="6906" width="8.85546875" style="24"/>
    <col min="6907" max="6907" width="29" style="24" customWidth="1"/>
    <col min="6908" max="6908" width="14" style="24" customWidth="1"/>
    <col min="6909" max="6909" width="9.42578125" style="24" customWidth="1"/>
    <col min="6910" max="6910" width="9.140625" style="24" customWidth="1"/>
    <col min="6911" max="6911" width="8.5703125" style="24" customWidth="1"/>
    <col min="6912" max="6912" width="9.85546875" style="24" customWidth="1"/>
    <col min="6913" max="6913" width="15.140625" style="24" customWidth="1"/>
    <col min="6914" max="6914" width="11.5703125" style="24" customWidth="1"/>
    <col min="6915" max="6915" width="9.85546875" style="24" customWidth="1"/>
    <col min="6916" max="6916" width="10.140625" style="24" customWidth="1"/>
    <col min="6917" max="6917" width="10.5703125" style="24" bestFit="1" customWidth="1"/>
    <col min="6918" max="6919" width="8.85546875" style="24" customWidth="1"/>
    <col min="6920" max="7162" width="8.85546875" style="24"/>
    <col min="7163" max="7163" width="29" style="24" customWidth="1"/>
    <col min="7164" max="7164" width="14" style="24" customWidth="1"/>
    <col min="7165" max="7165" width="9.42578125" style="24" customWidth="1"/>
    <col min="7166" max="7166" width="9.140625" style="24" customWidth="1"/>
    <col min="7167" max="7167" width="8.5703125" style="24" customWidth="1"/>
    <col min="7168" max="7168" width="9.85546875" style="24" customWidth="1"/>
    <col min="7169" max="7169" width="15.140625" style="24" customWidth="1"/>
    <col min="7170" max="7170" width="11.5703125" style="24" customWidth="1"/>
    <col min="7171" max="7171" width="9.85546875" style="24" customWidth="1"/>
    <col min="7172" max="7172" width="10.140625" style="24" customWidth="1"/>
    <col min="7173" max="7173" width="10.5703125" style="24" bestFit="1" customWidth="1"/>
    <col min="7174" max="7175" width="8.85546875" style="24" customWidth="1"/>
    <col min="7176" max="7418" width="8.85546875" style="24"/>
    <col min="7419" max="7419" width="29" style="24" customWidth="1"/>
    <col min="7420" max="7420" width="14" style="24" customWidth="1"/>
    <col min="7421" max="7421" width="9.42578125" style="24" customWidth="1"/>
    <col min="7422" max="7422" width="9.140625" style="24" customWidth="1"/>
    <col min="7423" max="7423" width="8.5703125" style="24" customWidth="1"/>
    <col min="7424" max="7424" width="9.85546875" style="24" customWidth="1"/>
    <col min="7425" max="7425" width="15.140625" style="24" customWidth="1"/>
    <col min="7426" max="7426" width="11.5703125" style="24" customWidth="1"/>
    <col min="7427" max="7427" width="9.85546875" style="24" customWidth="1"/>
    <col min="7428" max="7428" width="10.140625" style="24" customWidth="1"/>
    <col min="7429" max="7429" width="10.5703125" style="24" bestFit="1" customWidth="1"/>
    <col min="7430" max="7431" width="8.85546875" style="24" customWidth="1"/>
    <col min="7432" max="7674" width="8.85546875" style="24"/>
    <col min="7675" max="7675" width="29" style="24" customWidth="1"/>
    <col min="7676" max="7676" width="14" style="24" customWidth="1"/>
    <col min="7677" max="7677" width="9.42578125" style="24" customWidth="1"/>
    <col min="7678" max="7678" width="9.140625" style="24" customWidth="1"/>
    <col min="7679" max="7679" width="8.5703125" style="24" customWidth="1"/>
    <col min="7680" max="7680" width="9.85546875" style="24" customWidth="1"/>
    <col min="7681" max="7681" width="15.140625" style="24" customWidth="1"/>
    <col min="7682" max="7682" width="11.5703125" style="24" customWidth="1"/>
    <col min="7683" max="7683" width="9.85546875" style="24" customWidth="1"/>
    <col min="7684" max="7684" width="10.140625" style="24" customWidth="1"/>
    <col min="7685" max="7685" width="10.5703125" style="24" bestFit="1" customWidth="1"/>
    <col min="7686" max="7687" width="8.85546875" style="24" customWidth="1"/>
    <col min="7688" max="7930" width="8.85546875" style="24"/>
    <col min="7931" max="7931" width="29" style="24" customWidth="1"/>
    <col min="7932" max="7932" width="14" style="24" customWidth="1"/>
    <col min="7933" max="7933" width="9.42578125" style="24" customWidth="1"/>
    <col min="7934" max="7934" width="9.140625" style="24" customWidth="1"/>
    <col min="7935" max="7935" width="8.5703125" style="24" customWidth="1"/>
    <col min="7936" max="7936" width="9.85546875" style="24" customWidth="1"/>
    <col min="7937" max="7937" width="15.140625" style="24" customWidth="1"/>
    <col min="7938" max="7938" width="11.5703125" style="24" customWidth="1"/>
    <col min="7939" max="7939" width="9.85546875" style="24" customWidth="1"/>
    <col min="7940" max="7940" width="10.140625" style="24" customWidth="1"/>
    <col min="7941" max="7941" width="10.5703125" style="24" bestFit="1" customWidth="1"/>
    <col min="7942" max="7943" width="8.85546875" style="24" customWidth="1"/>
    <col min="7944" max="8186" width="8.85546875" style="24"/>
    <col min="8187" max="8187" width="29" style="24" customWidth="1"/>
    <col min="8188" max="8188" width="14" style="24" customWidth="1"/>
    <col min="8189" max="8189" width="9.42578125" style="24" customWidth="1"/>
    <col min="8190" max="8190" width="9.140625" style="24" customWidth="1"/>
    <col min="8191" max="8191" width="8.5703125" style="24" customWidth="1"/>
    <col min="8192" max="8192" width="9.85546875" style="24" customWidth="1"/>
    <col min="8193" max="8193" width="15.140625" style="24" customWidth="1"/>
    <col min="8194" max="8194" width="11.5703125" style="24" customWidth="1"/>
    <col min="8195" max="8195" width="9.85546875" style="24" customWidth="1"/>
    <col min="8196" max="8196" width="10.140625" style="24" customWidth="1"/>
    <col min="8197" max="8197" width="10.5703125" style="24" bestFit="1" customWidth="1"/>
    <col min="8198" max="8199" width="8.85546875" style="24" customWidth="1"/>
    <col min="8200" max="8442" width="8.85546875" style="24"/>
    <col min="8443" max="8443" width="29" style="24" customWidth="1"/>
    <col min="8444" max="8444" width="14" style="24" customWidth="1"/>
    <col min="8445" max="8445" width="9.42578125" style="24" customWidth="1"/>
    <col min="8446" max="8446" width="9.140625" style="24" customWidth="1"/>
    <col min="8447" max="8447" width="8.5703125" style="24" customWidth="1"/>
    <col min="8448" max="8448" width="9.85546875" style="24" customWidth="1"/>
    <col min="8449" max="8449" width="15.140625" style="24" customWidth="1"/>
    <col min="8450" max="8450" width="11.5703125" style="24" customWidth="1"/>
    <col min="8451" max="8451" width="9.85546875" style="24" customWidth="1"/>
    <col min="8452" max="8452" width="10.140625" style="24" customWidth="1"/>
    <col min="8453" max="8453" width="10.5703125" style="24" bestFit="1" customWidth="1"/>
    <col min="8454" max="8455" width="8.85546875" style="24" customWidth="1"/>
    <col min="8456" max="8698" width="8.85546875" style="24"/>
    <col min="8699" max="8699" width="29" style="24" customWidth="1"/>
    <col min="8700" max="8700" width="14" style="24" customWidth="1"/>
    <col min="8701" max="8701" width="9.42578125" style="24" customWidth="1"/>
    <col min="8702" max="8702" width="9.140625" style="24" customWidth="1"/>
    <col min="8703" max="8703" width="8.5703125" style="24" customWidth="1"/>
    <col min="8704" max="8704" width="9.85546875" style="24" customWidth="1"/>
    <col min="8705" max="8705" width="15.140625" style="24" customWidth="1"/>
    <col min="8706" max="8706" width="11.5703125" style="24" customWidth="1"/>
    <col min="8707" max="8707" width="9.85546875" style="24" customWidth="1"/>
    <col min="8708" max="8708" width="10.140625" style="24" customWidth="1"/>
    <col min="8709" max="8709" width="10.5703125" style="24" bestFit="1" customWidth="1"/>
    <col min="8710" max="8711" width="8.85546875" style="24" customWidth="1"/>
    <col min="8712" max="8954" width="8.85546875" style="24"/>
    <col min="8955" max="8955" width="29" style="24" customWidth="1"/>
    <col min="8956" max="8956" width="14" style="24" customWidth="1"/>
    <col min="8957" max="8957" width="9.42578125" style="24" customWidth="1"/>
    <col min="8958" max="8958" width="9.140625" style="24" customWidth="1"/>
    <col min="8959" max="8959" width="8.5703125" style="24" customWidth="1"/>
    <col min="8960" max="8960" width="9.85546875" style="24" customWidth="1"/>
    <col min="8961" max="8961" width="15.140625" style="24" customWidth="1"/>
    <col min="8962" max="8962" width="11.5703125" style="24" customWidth="1"/>
    <col min="8963" max="8963" width="9.85546875" style="24" customWidth="1"/>
    <col min="8964" max="8964" width="10.140625" style="24" customWidth="1"/>
    <col min="8965" max="8965" width="10.5703125" style="24" bestFit="1" customWidth="1"/>
    <col min="8966" max="8967" width="8.85546875" style="24" customWidth="1"/>
    <col min="8968" max="9210" width="8.85546875" style="24"/>
    <col min="9211" max="9211" width="29" style="24" customWidth="1"/>
    <col min="9212" max="9212" width="14" style="24" customWidth="1"/>
    <col min="9213" max="9213" width="9.42578125" style="24" customWidth="1"/>
    <col min="9214" max="9214" width="9.140625" style="24" customWidth="1"/>
    <col min="9215" max="9215" width="8.5703125" style="24" customWidth="1"/>
    <col min="9216" max="9216" width="9.85546875" style="24" customWidth="1"/>
    <col min="9217" max="9217" width="15.140625" style="24" customWidth="1"/>
    <col min="9218" max="9218" width="11.5703125" style="24" customWidth="1"/>
    <col min="9219" max="9219" width="9.85546875" style="24" customWidth="1"/>
    <col min="9220" max="9220" width="10.140625" style="24" customWidth="1"/>
    <col min="9221" max="9221" width="10.5703125" style="24" bestFit="1" customWidth="1"/>
    <col min="9222" max="9223" width="8.85546875" style="24" customWidth="1"/>
    <col min="9224" max="9466" width="8.85546875" style="24"/>
    <col min="9467" max="9467" width="29" style="24" customWidth="1"/>
    <col min="9468" max="9468" width="14" style="24" customWidth="1"/>
    <col min="9469" max="9469" width="9.42578125" style="24" customWidth="1"/>
    <col min="9470" max="9470" width="9.140625" style="24" customWidth="1"/>
    <col min="9471" max="9471" width="8.5703125" style="24" customWidth="1"/>
    <col min="9472" max="9472" width="9.85546875" style="24" customWidth="1"/>
    <col min="9473" max="9473" width="15.140625" style="24" customWidth="1"/>
    <col min="9474" max="9474" width="11.5703125" style="24" customWidth="1"/>
    <col min="9475" max="9475" width="9.85546875" style="24" customWidth="1"/>
    <col min="9476" max="9476" width="10.140625" style="24" customWidth="1"/>
    <col min="9477" max="9477" width="10.5703125" style="24" bestFit="1" customWidth="1"/>
    <col min="9478" max="9479" width="8.85546875" style="24" customWidth="1"/>
    <col min="9480" max="9722" width="8.85546875" style="24"/>
    <col min="9723" max="9723" width="29" style="24" customWidth="1"/>
    <col min="9724" max="9724" width="14" style="24" customWidth="1"/>
    <col min="9725" max="9725" width="9.42578125" style="24" customWidth="1"/>
    <col min="9726" max="9726" width="9.140625" style="24" customWidth="1"/>
    <col min="9727" max="9727" width="8.5703125" style="24" customWidth="1"/>
    <col min="9728" max="9728" width="9.85546875" style="24" customWidth="1"/>
    <col min="9729" max="9729" width="15.140625" style="24" customWidth="1"/>
    <col min="9730" max="9730" width="11.5703125" style="24" customWidth="1"/>
    <col min="9731" max="9731" width="9.85546875" style="24" customWidth="1"/>
    <col min="9732" max="9732" width="10.140625" style="24" customWidth="1"/>
    <col min="9733" max="9733" width="10.5703125" style="24" bestFit="1" customWidth="1"/>
    <col min="9734" max="9735" width="8.85546875" style="24" customWidth="1"/>
    <col min="9736" max="9978" width="8.85546875" style="24"/>
    <col min="9979" max="9979" width="29" style="24" customWidth="1"/>
    <col min="9980" max="9980" width="14" style="24" customWidth="1"/>
    <col min="9981" max="9981" width="9.42578125" style="24" customWidth="1"/>
    <col min="9982" max="9982" width="9.140625" style="24" customWidth="1"/>
    <col min="9983" max="9983" width="8.5703125" style="24" customWidth="1"/>
    <col min="9984" max="9984" width="9.85546875" style="24" customWidth="1"/>
    <col min="9985" max="9985" width="15.140625" style="24" customWidth="1"/>
    <col min="9986" max="9986" width="11.5703125" style="24" customWidth="1"/>
    <col min="9987" max="9987" width="9.85546875" style="24" customWidth="1"/>
    <col min="9988" max="9988" width="10.140625" style="24" customWidth="1"/>
    <col min="9989" max="9989" width="10.5703125" style="24" bestFit="1" customWidth="1"/>
    <col min="9990" max="9991" width="8.85546875" style="24" customWidth="1"/>
    <col min="9992" max="10234" width="8.85546875" style="24"/>
    <col min="10235" max="10235" width="29" style="24" customWidth="1"/>
    <col min="10236" max="10236" width="14" style="24" customWidth="1"/>
    <col min="10237" max="10237" width="9.42578125" style="24" customWidth="1"/>
    <col min="10238" max="10238" width="9.140625" style="24" customWidth="1"/>
    <col min="10239" max="10239" width="8.5703125" style="24" customWidth="1"/>
    <col min="10240" max="10240" width="9.85546875" style="24" customWidth="1"/>
    <col min="10241" max="10241" width="15.140625" style="24" customWidth="1"/>
    <col min="10242" max="10242" width="11.5703125" style="24" customWidth="1"/>
    <col min="10243" max="10243" width="9.85546875" style="24" customWidth="1"/>
    <col min="10244" max="10244" width="10.140625" style="24" customWidth="1"/>
    <col min="10245" max="10245" width="10.5703125" style="24" bestFit="1" customWidth="1"/>
    <col min="10246" max="10247" width="8.85546875" style="24" customWidth="1"/>
    <col min="10248" max="10490" width="8.85546875" style="24"/>
    <col min="10491" max="10491" width="29" style="24" customWidth="1"/>
    <col min="10492" max="10492" width="14" style="24" customWidth="1"/>
    <col min="10493" max="10493" width="9.42578125" style="24" customWidth="1"/>
    <col min="10494" max="10494" width="9.140625" style="24" customWidth="1"/>
    <col min="10495" max="10495" width="8.5703125" style="24" customWidth="1"/>
    <col min="10496" max="10496" width="9.85546875" style="24" customWidth="1"/>
    <col min="10497" max="10497" width="15.140625" style="24" customWidth="1"/>
    <col min="10498" max="10498" width="11.5703125" style="24" customWidth="1"/>
    <col min="10499" max="10499" width="9.85546875" style="24" customWidth="1"/>
    <col min="10500" max="10500" width="10.140625" style="24" customWidth="1"/>
    <col min="10501" max="10501" width="10.5703125" style="24" bestFit="1" customWidth="1"/>
    <col min="10502" max="10503" width="8.85546875" style="24" customWidth="1"/>
    <col min="10504" max="10746" width="8.85546875" style="24"/>
    <col min="10747" max="10747" width="29" style="24" customWidth="1"/>
    <col min="10748" max="10748" width="14" style="24" customWidth="1"/>
    <col min="10749" max="10749" width="9.42578125" style="24" customWidth="1"/>
    <col min="10750" max="10750" width="9.140625" style="24" customWidth="1"/>
    <col min="10751" max="10751" width="8.5703125" style="24" customWidth="1"/>
    <col min="10752" max="10752" width="9.85546875" style="24" customWidth="1"/>
    <col min="10753" max="10753" width="15.140625" style="24" customWidth="1"/>
    <col min="10754" max="10754" width="11.5703125" style="24" customWidth="1"/>
    <col min="10755" max="10755" width="9.85546875" style="24" customWidth="1"/>
    <col min="10756" max="10756" width="10.140625" style="24" customWidth="1"/>
    <col min="10757" max="10757" width="10.5703125" style="24" bestFit="1" customWidth="1"/>
    <col min="10758" max="10759" width="8.85546875" style="24" customWidth="1"/>
    <col min="10760" max="11002" width="8.85546875" style="24"/>
    <col min="11003" max="11003" width="29" style="24" customWidth="1"/>
    <col min="11004" max="11004" width="14" style="24" customWidth="1"/>
    <col min="11005" max="11005" width="9.42578125" style="24" customWidth="1"/>
    <col min="11006" max="11006" width="9.140625" style="24" customWidth="1"/>
    <col min="11007" max="11007" width="8.5703125" style="24" customWidth="1"/>
    <col min="11008" max="11008" width="9.85546875" style="24" customWidth="1"/>
    <col min="11009" max="11009" width="15.140625" style="24" customWidth="1"/>
    <col min="11010" max="11010" width="11.5703125" style="24" customWidth="1"/>
    <col min="11011" max="11011" width="9.85546875" style="24" customWidth="1"/>
    <col min="11012" max="11012" width="10.140625" style="24" customWidth="1"/>
    <col min="11013" max="11013" width="10.5703125" style="24" bestFit="1" customWidth="1"/>
    <col min="11014" max="11015" width="8.85546875" style="24" customWidth="1"/>
    <col min="11016" max="11258" width="8.85546875" style="24"/>
    <col min="11259" max="11259" width="29" style="24" customWidth="1"/>
    <col min="11260" max="11260" width="14" style="24" customWidth="1"/>
    <col min="11261" max="11261" width="9.42578125" style="24" customWidth="1"/>
    <col min="11262" max="11262" width="9.140625" style="24" customWidth="1"/>
    <col min="11263" max="11263" width="8.5703125" style="24" customWidth="1"/>
    <col min="11264" max="11264" width="9.85546875" style="24" customWidth="1"/>
    <col min="11265" max="11265" width="15.140625" style="24" customWidth="1"/>
    <col min="11266" max="11266" width="11.5703125" style="24" customWidth="1"/>
    <col min="11267" max="11267" width="9.85546875" style="24" customWidth="1"/>
    <col min="11268" max="11268" width="10.140625" style="24" customWidth="1"/>
    <col min="11269" max="11269" width="10.5703125" style="24" bestFit="1" customWidth="1"/>
    <col min="11270" max="11271" width="8.85546875" style="24" customWidth="1"/>
    <col min="11272" max="11514" width="8.85546875" style="24"/>
    <col min="11515" max="11515" width="29" style="24" customWidth="1"/>
    <col min="11516" max="11516" width="14" style="24" customWidth="1"/>
    <col min="11517" max="11517" width="9.42578125" style="24" customWidth="1"/>
    <col min="11518" max="11518" width="9.140625" style="24" customWidth="1"/>
    <col min="11519" max="11519" width="8.5703125" style="24" customWidth="1"/>
    <col min="11520" max="11520" width="9.85546875" style="24" customWidth="1"/>
    <col min="11521" max="11521" width="15.140625" style="24" customWidth="1"/>
    <col min="11522" max="11522" width="11.5703125" style="24" customWidth="1"/>
    <col min="11523" max="11523" width="9.85546875" style="24" customWidth="1"/>
    <col min="11524" max="11524" width="10.140625" style="24" customWidth="1"/>
    <col min="11525" max="11525" width="10.5703125" style="24" bestFit="1" customWidth="1"/>
    <col min="11526" max="11527" width="8.85546875" style="24" customWidth="1"/>
    <col min="11528" max="11770" width="8.85546875" style="24"/>
    <col min="11771" max="11771" width="29" style="24" customWidth="1"/>
    <col min="11772" max="11772" width="14" style="24" customWidth="1"/>
    <col min="11773" max="11773" width="9.42578125" style="24" customWidth="1"/>
    <col min="11774" max="11774" width="9.140625" style="24" customWidth="1"/>
    <col min="11775" max="11775" width="8.5703125" style="24" customWidth="1"/>
    <col min="11776" max="11776" width="9.85546875" style="24" customWidth="1"/>
    <col min="11777" max="11777" width="15.140625" style="24" customWidth="1"/>
    <col min="11778" max="11778" width="11.5703125" style="24" customWidth="1"/>
    <col min="11779" max="11779" width="9.85546875" style="24" customWidth="1"/>
    <col min="11780" max="11780" width="10.140625" style="24" customWidth="1"/>
    <col min="11781" max="11781" width="10.5703125" style="24" bestFit="1" customWidth="1"/>
    <col min="11782" max="11783" width="8.85546875" style="24" customWidth="1"/>
    <col min="11784" max="12026" width="8.85546875" style="24"/>
    <col min="12027" max="12027" width="29" style="24" customWidth="1"/>
    <col min="12028" max="12028" width="14" style="24" customWidth="1"/>
    <col min="12029" max="12029" width="9.42578125" style="24" customWidth="1"/>
    <col min="12030" max="12030" width="9.140625" style="24" customWidth="1"/>
    <col min="12031" max="12031" width="8.5703125" style="24" customWidth="1"/>
    <col min="12032" max="12032" width="9.85546875" style="24" customWidth="1"/>
    <col min="12033" max="12033" width="15.140625" style="24" customWidth="1"/>
    <col min="12034" max="12034" width="11.5703125" style="24" customWidth="1"/>
    <col min="12035" max="12035" width="9.85546875" style="24" customWidth="1"/>
    <col min="12036" max="12036" width="10.140625" style="24" customWidth="1"/>
    <col min="12037" max="12037" width="10.5703125" style="24" bestFit="1" customWidth="1"/>
    <col min="12038" max="12039" width="8.85546875" style="24" customWidth="1"/>
    <col min="12040" max="12282" width="8.85546875" style="24"/>
    <col min="12283" max="12283" width="29" style="24" customWidth="1"/>
    <col min="12284" max="12284" width="14" style="24" customWidth="1"/>
    <col min="12285" max="12285" width="9.42578125" style="24" customWidth="1"/>
    <col min="12286" max="12286" width="9.140625" style="24" customWidth="1"/>
    <col min="12287" max="12287" width="8.5703125" style="24" customWidth="1"/>
    <col min="12288" max="12288" width="9.85546875" style="24" customWidth="1"/>
    <col min="12289" max="12289" width="15.140625" style="24" customWidth="1"/>
    <col min="12290" max="12290" width="11.5703125" style="24" customWidth="1"/>
    <col min="12291" max="12291" width="9.85546875" style="24" customWidth="1"/>
    <col min="12292" max="12292" width="10.140625" style="24" customWidth="1"/>
    <col min="12293" max="12293" width="10.5703125" style="24" bestFit="1" customWidth="1"/>
    <col min="12294" max="12295" width="8.85546875" style="24" customWidth="1"/>
    <col min="12296" max="12538" width="8.85546875" style="24"/>
    <col min="12539" max="12539" width="29" style="24" customWidth="1"/>
    <col min="12540" max="12540" width="14" style="24" customWidth="1"/>
    <col min="12541" max="12541" width="9.42578125" style="24" customWidth="1"/>
    <col min="12542" max="12542" width="9.140625" style="24" customWidth="1"/>
    <col min="12543" max="12543" width="8.5703125" style="24" customWidth="1"/>
    <col min="12544" max="12544" width="9.85546875" style="24" customWidth="1"/>
    <col min="12545" max="12545" width="15.140625" style="24" customWidth="1"/>
    <col min="12546" max="12546" width="11.5703125" style="24" customWidth="1"/>
    <col min="12547" max="12547" width="9.85546875" style="24" customWidth="1"/>
    <col min="12548" max="12548" width="10.140625" style="24" customWidth="1"/>
    <col min="12549" max="12549" width="10.5703125" style="24" bestFit="1" customWidth="1"/>
    <col min="12550" max="12551" width="8.85546875" style="24" customWidth="1"/>
    <col min="12552" max="12794" width="8.85546875" style="24"/>
    <col min="12795" max="12795" width="29" style="24" customWidth="1"/>
    <col min="12796" max="12796" width="14" style="24" customWidth="1"/>
    <col min="12797" max="12797" width="9.42578125" style="24" customWidth="1"/>
    <col min="12798" max="12798" width="9.140625" style="24" customWidth="1"/>
    <col min="12799" max="12799" width="8.5703125" style="24" customWidth="1"/>
    <col min="12800" max="12800" width="9.85546875" style="24" customWidth="1"/>
    <col min="12801" max="12801" width="15.140625" style="24" customWidth="1"/>
    <col min="12802" max="12802" width="11.5703125" style="24" customWidth="1"/>
    <col min="12803" max="12803" width="9.85546875" style="24" customWidth="1"/>
    <col min="12804" max="12804" width="10.140625" style="24" customWidth="1"/>
    <col min="12805" max="12805" width="10.5703125" style="24" bestFit="1" customWidth="1"/>
    <col min="12806" max="12807" width="8.85546875" style="24" customWidth="1"/>
    <col min="12808" max="13050" width="8.85546875" style="24"/>
    <col min="13051" max="13051" width="29" style="24" customWidth="1"/>
    <col min="13052" max="13052" width="14" style="24" customWidth="1"/>
    <col min="13053" max="13053" width="9.42578125" style="24" customWidth="1"/>
    <col min="13054" max="13054" width="9.140625" style="24" customWidth="1"/>
    <col min="13055" max="13055" width="8.5703125" style="24" customWidth="1"/>
    <col min="13056" max="13056" width="9.85546875" style="24" customWidth="1"/>
    <col min="13057" max="13057" width="15.140625" style="24" customWidth="1"/>
    <col min="13058" max="13058" width="11.5703125" style="24" customWidth="1"/>
    <col min="13059" max="13059" width="9.85546875" style="24" customWidth="1"/>
    <col min="13060" max="13060" width="10.140625" style="24" customWidth="1"/>
    <col min="13061" max="13061" width="10.5703125" style="24" bestFit="1" customWidth="1"/>
    <col min="13062" max="13063" width="8.85546875" style="24" customWidth="1"/>
    <col min="13064" max="13306" width="8.85546875" style="24"/>
    <col min="13307" max="13307" width="29" style="24" customWidth="1"/>
    <col min="13308" max="13308" width="14" style="24" customWidth="1"/>
    <col min="13309" max="13309" width="9.42578125" style="24" customWidth="1"/>
    <col min="13310" max="13310" width="9.140625" style="24" customWidth="1"/>
    <col min="13311" max="13311" width="8.5703125" style="24" customWidth="1"/>
    <col min="13312" max="13312" width="9.85546875" style="24" customWidth="1"/>
    <col min="13313" max="13313" width="15.140625" style="24" customWidth="1"/>
    <col min="13314" max="13314" width="11.5703125" style="24" customWidth="1"/>
    <col min="13315" max="13315" width="9.85546875" style="24" customWidth="1"/>
    <col min="13316" max="13316" width="10.140625" style="24" customWidth="1"/>
    <col min="13317" max="13317" width="10.5703125" style="24" bestFit="1" customWidth="1"/>
    <col min="13318" max="13319" width="8.85546875" style="24" customWidth="1"/>
    <col min="13320" max="13562" width="8.85546875" style="24"/>
    <col min="13563" max="13563" width="29" style="24" customWidth="1"/>
    <col min="13564" max="13564" width="14" style="24" customWidth="1"/>
    <col min="13565" max="13565" width="9.42578125" style="24" customWidth="1"/>
    <col min="13566" max="13566" width="9.140625" style="24" customWidth="1"/>
    <col min="13567" max="13567" width="8.5703125" style="24" customWidth="1"/>
    <col min="13568" max="13568" width="9.85546875" style="24" customWidth="1"/>
    <col min="13569" max="13569" width="15.140625" style="24" customWidth="1"/>
    <col min="13570" max="13570" width="11.5703125" style="24" customWidth="1"/>
    <col min="13571" max="13571" width="9.85546875" style="24" customWidth="1"/>
    <col min="13572" max="13572" width="10.140625" style="24" customWidth="1"/>
    <col min="13573" max="13573" width="10.5703125" style="24" bestFit="1" customWidth="1"/>
    <col min="13574" max="13575" width="8.85546875" style="24" customWidth="1"/>
    <col min="13576" max="13818" width="8.85546875" style="24"/>
    <col min="13819" max="13819" width="29" style="24" customWidth="1"/>
    <col min="13820" max="13820" width="14" style="24" customWidth="1"/>
    <col min="13821" max="13821" width="9.42578125" style="24" customWidth="1"/>
    <col min="13822" max="13822" width="9.140625" style="24" customWidth="1"/>
    <col min="13823" max="13823" width="8.5703125" style="24" customWidth="1"/>
    <col min="13824" max="13824" width="9.85546875" style="24" customWidth="1"/>
    <col min="13825" max="13825" width="15.140625" style="24" customWidth="1"/>
    <col min="13826" max="13826" width="11.5703125" style="24" customWidth="1"/>
    <col min="13827" max="13827" width="9.85546875" style="24" customWidth="1"/>
    <col min="13828" max="13828" width="10.140625" style="24" customWidth="1"/>
    <col min="13829" max="13829" width="10.5703125" style="24" bestFit="1" customWidth="1"/>
    <col min="13830" max="13831" width="8.85546875" style="24" customWidth="1"/>
    <col min="13832" max="14074" width="8.85546875" style="24"/>
    <col min="14075" max="14075" width="29" style="24" customWidth="1"/>
    <col min="14076" max="14076" width="14" style="24" customWidth="1"/>
    <col min="14077" max="14077" width="9.42578125" style="24" customWidth="1"/>
    <col min="14078" max="14078" width="9.140625" style="24" customWidth="1"/>
    <col min="14079" max="14079" width="8.5703125" style="24" customWidth="1"/>
    <col min="14080" max="14080" width="9.85546875" style="24" customWidth="1"/>
    <col min="14081" max="14081" width="15.140625" style="24" customWidth="1"/>
    <col min="14082" max="14082" width="11.5703125" style="24" customWidth="1"/>
    <col min="14083" max="14083" width="9.85546875" style="24" customWidth="1"/>
    <col min="14084" max="14084" width="10.140625" style="24" customWidth="1"/>
    <col min="14085" max="14085" width="10.5703125" style="24" bestFit="1" customWidth="1"/>
    <col min="14086" max="14087" width="8.85546875" style="24" customWidth="1"/>
    <col min="14088" max="14330" width="8.85546875" style="24"/>
    <col min="14331" max="14331" width="29" style="24" customWidth="1"/>
    <col min="14332" max="14332" width="14" style="24" customWidth="1"/>
    <col min="14333" max="14333" width="9.42578125" style="24" customWidth="1"/>
    <col min="14334" max="14334" width="9.140625" style="24" customWidth="1"/>
    <col min="14335" max="14335" width="8.5703125" style="24" customWidth="1"/>
    <col min="14336" max="14336" width="9.85546875" style="24" customWidth="1"/>
    <col min="14337" max="14337" width="15.140625" style="24" customWidth="1"/>
    <col min="14338" max="14338" width="11.5703125" style="24" customWidth="1"/>
    <col min="14339" max="14339" width="9.85546875" style="24" customWidth="1"/>
    <col min="14340" max="14340" width="10.140625" style="24" customWidth="1"/>
    <col min="14341" max="14341" width="10.5703125" style="24" bestFit="1" customWidth="1"/>
    <col min="14342" max="14343" width="8.85546875" style="24" customWidth="1"/>
    <col min="14344" max="14586" width="8.85546875" style="24"/>
    <col min="14587" max="14587" width="29" style="24" customWidth="1"/>
    <col min="14588" max="14588" width="14" style="24" customWidth="1"/>
    <col min="14589" max="14589" width="9.42578125" style="24" customWidth="1"/>
    <col min="14590" max="14590" width="9.140625" style="24" customWidth="1"/>
    <col min="14591" max="14591" width="8.5703125" style="24" customWidth="1"/>
    <col min="14592" max="14592" width="9.85546875" style="24" customWidth="1"/>
    <col min="14593" max="14593" width="15.140625" style="24" customWidth="1"/>
    <col min="14594" max="14594" width="11.5703125" style="24" customWidth="1"/>
    <col min="14595" max="14595" width="9.85546875" style="24" customWidth="1"/>
    <col min="14596" max="14596" width="10.140625" style="24" customWidth="1"/>
    <col min="14597" max="14597" width="10.5703125" style="24" bestFit="1" customWidth="1"/>
    <col min="14598" max="14599" width="8.85546875" style="24" customWidth="1"/>
    <col min="14600" max="14842" width="8.85546875" style="24"/>
    <col min="14843" max="14843" width="29" style="24" customWidth="1"/>
    <col min="14844" max="14844" width="14" style="24" customWidth="1"/>
    <col min="14845" max="14845" width="9.42578125" style="24" customWidth="1"/>
    <col min="14846" max="14846" width="9.140625" style="24" customWidth="1"/>
    <col min="14847" max="14847" width="8.5703125" style="24" customWidth="1"/>
    <col min="14848" max="14848" width="9.85546875" style="24" customWidth="1"/>
    <col min="14849" max="14849" width="15.140625" style="24" customWidth="1"/>
    <col min="14850" max="14850" width="11.5703125" style="24" customWidth="1"/>
    <col min="14851" max="14851" width="9.85546875" style="24" customWidth="1"/>
    <col min="14852" max="14852" width="10.140625" style="24" customWidth="1"/>
    <col min="14853" max="14853" width="10.5703125" style="24" bestFit="1" customWidth="1"/>
    <col min="14854" max="14855" width="8.85546875" style="24" customWidth="1"/>
    <col min="14856" max="15098" width="8.85546875" style="24"/>
    <col min="15099" max="15099" width="29" style="24" customWidth="1"/>
    <col min="15100" max="15100" width="14" style="24" customWidth="1"/>
    <col min="15101" max="15101" width="9.42578125" style="24" customWidth="1"/>
    <col min="15102" max="15102" width="9.140625" style="24" customWidth="1"/>
    <col min="15103" max="15103" width="8.5703125" style="24" customWidth="1"/>
    <col min="15104" max="15104" width="9.85546875" style="24" customWidth="1"/>
    <col min="15105" max="15105" width="15.140625" style="24" customWidth="1"/>
    <col min="15106" max="15106" width="11.5703125" style="24" customWidth="1"/>
    <col min="15107" max="15107" width="9.85546875" style="24" customWidth="1"/>
    <col min="15108" max="15108" width="10.140625" style="24" customWidth="1"/>
    <col min="15109" max="15109" width="10.5703125" style="24" bestFit="1" customWidth="1"/>
    <col min="15110" max="15111" width="8.85546875" style="24" customWidth="1"/>
    <col min="15112" max="15354" width="8.85546875" style="24"/>
    <col min="15355" max="15355" width="29" style="24" customWidth="1"/>
    <col min="15356" max="15356" width="14" style="24" customWidth="1"/>
    <col min="15357" max="15357" width="9.42578125" style="24" customWidth="1"/>
    <col min="15358" max="15358" width="9.140625" style="24" customWidth="1"/>
    <col min="15359" max="15359" width="8.5703125" style="24" customWidth="1"/>
    <col min="15360" max="15360" width="9.85546875" style="24" customWidth="1"/>
    <col min="15361" max="15361" width="15.140625" style="24" customWidth="1"/>
    <col min="15362" max="15362" width="11.5703125" style="24" customWidth="1"/>
    <col min="15363" max="15363" width="9.85546875" style="24" customWidth="1"/>
    <col min="15364" max="15364" width="10.140625" style="24" customWidth="1"/>
    <col min="15365" max="15365" width="10.5703125" style="24" bestFit="1" customWidth="1"/>
    <col min="15366" max="15367" width="8.85546875" style="24" customWidth="1"/>
    <col min="15368" max="15610" width="8.85546875" style="24"/>
    <col min="15611" max="15611" width="29" style="24" customWidth="1"/>
    <col min="15612" max="15612" width="14" style="24" customWidth="1"/>
    <col min="15613" max="15613" width="9.42578125" style="24" customWidth="1"/>
    <col min="15614" max="15614" width="9.140625" style="24" customWidth="1"/>
    <col min="15615" max="15615" width="8.5703125" style="24" customWidth="1"/>
    <col min="15616" max="15616" width="9.85546875" style="24" customWidth="1"/>
    <col min="15617" max="15617" width="15.140625" style="24" customWidth="1"/>
    <col min="15618" max="15618" width="11.5703125" style="24" customWidth="1"/>
    <col min="15619" max="15619" width="9.85546875" style="24" customWidth="1"/>
    <col min="15620" max="15620" width="10.140625" style="24" customWidth="1"/>
    <col min="15621" max="15621" width="10.5703125" style="24" bestFit="1" customWidth="1"/>
    <col min="15622" max="15623" width="8.85546875" style="24" customWidth="1"/>
    <col min="15624" max="15866" width="8.85546875" style="24"/>
    <col min="15867" max="15867" width="29" style="24" customWidth="1"/>
    <col min="15868" max="15868" width="14" style="24" customWidth="1"/>
    <col min="15869" max="15869" width="9.42578125" style="24" customWidth="1"/>
    <col min="15870" max="15870" width="9.140625" style="24" customWidth="1"/>
    <col min="15871" max="15871" width="8.5703125" style="24" customWidth="1"/>
    <col min="15872" max="15872" width="9.85546875" style="24" customWidth="1"/>
    <col min="15873" max="15873" width="15.140625" style="24" customWidth="1"/>
    <col min="15874" max="15874" width="11.5703125" style="24" customWidth="1"/>
    <col min="15875" max="15875" width="9.85546875" style="24" customWidth="1"/>
    <col min="15876" max="15876" width="10.140625" style="24" customWidth="1"/>
    <col min="15877" max="15877" width="10.5703125" style="24" bestFit="1" customWidth="1"/>
    <col min="15878" max="15879" width="8.85546875" style="24" customWidth="1"/>
    <col min="15880" max="16122" width="8.85546875" style="24"/>
    <col min="16123" max="16123" width="29" style="24" customWidth="1"/>
    <col min="16124" max="16124" width="14" style="24" customWidth="1"/>
    <col min="16125" max="16125" width="9.42578125" style="24" customWidth="1"/>
    <col min="16126" max="16126" width="9.140625" style="24" customWidth="1"/>
    <col min="16127" max="16127" width="8.5703125" style="24" customWidth="1"/>
    <col min="16128" max="16128" width="9.85546875" style="24" customWidth="1"/>
    <col min="16129" max="16129" width="15.140625" style="24" customWidth="1"/>
    <col min="16130" max="16130" width="11.5703125" style="24" customWidth="1"/>
    <col min="16131" max="16131" width="9.85546875" style="24" customWidth="1"/>
    <col min="16132" max="16132" width="10.140625" style="24" customWidth="1"/>
    <col min="16133" max="16133" width="10.5703125" style="24" bestFit="1" customWidth="1"/>
    <col min="16134" max="16135" width="8.85546875" style="24" customWidth="1"/>
    <col min="16136" max="16384" width="8.85546875" style="24"/>
  </cols>
  <sheetData>
    <row r="1" spans="1:15" s="1" customFormat="1" ht="16.899999999999999" customHeight="1" x14ac:dyDescent="0.2">
      <c r="A1" s="167" t="s">
        <v>133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9"/>
    </row>
    <row r="2" spans="1:15" s="1" customFormat="1" ht="16.899999999999999" customHeight="1" x14ac:dyDescent="0.2">
      <c r="A2" s="167" t="str">
        <f>'яров.сев и зерновые'!A2:K2</f>
        <v>по состоянию на 11 мая 2018 г.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5" s="4" customFormat="1" ht="2.25" customHeight="1" x14ac:dyDescent="0.2">
      <c r="A3" s="2"/>
      <c r="B3" s="2"/>
      <c r="C3" s="3"/>
      <c r="D3" s="3"/>
      <c r="E3" s="3"/>
      <c r="F3" s="3"/>
      <c r="G3" s="3"/>
    </row>
    <row r="4" spans="1:15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5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5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5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5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5" s="4" customFormat="1" ht="27.75" customHeight="1" x14ac:dyDescent="0.25">
      <c r="A9" s="166" t="s">
        <v>97</v>
      </c>
      <c r="B9" s="168" t="s">
        <v>134</v>
      </c>
      <c r="C9" s="166" t="s">
        <v>135</v>
      </c>
      <c r="D9" s="166"/>
      <c r="E9" s="166"/>
      <c r="F9" s="166"/>
      <c r="G9" s="168" t="s">
        <v>136</v>
      </c>
      <c r="H9" s="166" t="s">
        <v>137</v>
      </c>
      <c r="I9" s="166"/>
      <c r="J9" s="166"/>
      <c r="K9" s="166"/>
      <c r="L9" s="5"/>
    </row>
    <row r="10" spans="1:15" s="4" customFormat="1" ht="47.25" customHeight="1" x14ac:dyDescent="0.25">
      <c r="A10" s="166"/>
      <c r="B10" s="169"/>
      <c r="C10" s="157" t="s">
        <v>103</v>
      </c>
      <c r="D10" s="6" t="s">
        <v>99</v>
      </c>
      <c r="E10" s="158" t="s">
        <v>104</v>
      </c>
      <c r="F10" s="158" t="s">
        <v>105</v>
      </c>
      <c r="G10" s="169"/>
      <c r="H10" s="157" t="s">
        <v>103</v>
      </c>
      <c r="I10" s="6" t="s">
        <v>99</v>
      </c>
      <c r="J10" s="158" t="s">
        <v>104</v>
      </c>
      <c r="K10" s="158" t="s">
        <v>105</v>
      </c>
      <c r="L10" s="7"/>
    </row>
    <row r="11" spans="1:15" s="11" customFormat="1" ht="15" x14ac:dyDescent="0.25">
      <c r="A11" s="90" t="s">
        <v>0</v>
      </c>
      <c r="B11" s="47">
        <v>12926.614000000001</v>
      </c>
      <c r="C11" s="9">
        <f>C12+C31+C42+C51+C59+C74+C81+C98</f>
        <v>1625.7860000000001</v>
      </c>
      <c r="D11" s="9">
        <f>C11/B11*100</f>
        <v>12.577044537726584</v>
      </c>
      <c r="E11" s="9">
        <v>2549.9</v>
      </c>
      <c r="F11" s="10">
        <f>C11-E11</f>
        <v>-924.11400000000003</v>
      </c>
      <c r="G11" s="107">
        <v>7637.0104000000001</v>
      </c>
      <c r="H11" s="9">
        <f>H12+H31+H42+H51+H59+H74+H81+H98</f>
        <v>3961.3584000000001</v>
      </c>
      <c r="I11" s="9">
        <f>H11/G11*100</f>
        <v>51.870538240984978</v>
      </c>
      <c r="J11" s="9">
        <v>4333.1000000000004</v>
      </c>
      <c r="K11" s="10">
        <f>H11-J11</f>
        <v>-371.74160000000029</v>
      </c>
    </row>
    <row r="12" spans="1:15" s="11" customFormat="1" ht="15" x14ac:dyDescent="0.25">
      <c r="A12" s="71" t="s">
        <v>1</v>
      </c>
      <c r="B12" s="49">
        <v>696.70699999999999</v>
      </c>
      <c r="C12" s="13">
        <f>SUM(C13:C30)</f>
        <v>507.45700000000005</v>
      </c>
      <c r="D12" s="13">
        <f t="shared" ref="D12:D75" si="0">C12/B12*100</f>
        <v>72.836500853299896</v>
      </c>
      <c r="E12" s="13">
        <v>535.70000000000005</v>
      </c>
      <c r="F12" s="15">
        <f t="shared" ref="F12:F75" si="1">C12-E12</f>
        <v>-28.242999999999995</v>
      </c>
      <c r="G12" s="14">
        <v>1818.809</v>
      </c>
      <c r="H12" s="13">
        <f>SUM(H13:H30)</f>
        <v>1630.482</v>
      </c>
      <c r="I12" s="13">
        <f t="shared" ref="I12:I75" si="2">H12/G12*100</f>
        <v>89.645586754848921</v>
      </c>
      <c r="J12" s="13">
        <v>1610.4</v>
      </c>
      <c r="K12" s="15">
        <f t="shared" ref="K12:K75" si="3">H12-J12</f>
        <v>20.08199999999988</v>
      </c>
    </row>
    <row r="13" spans="1:15" s="20" customFormat="1" x14ac:dyDescent="0.2">
      <c r="A13" s="72" t="s">
        <v>2</v>
      </c>
      <c r="B13" s="86">
        <v>29.1</v>
      </c>
      <c r="C13" s="17">
        <v>23.6</v>
      </c>
      <c r="D13" s="17">
        <f t="shared" si="0"/>
        <v>81.099656357388312</v>
      </c>
      <c r="E13" s="17">
        <v>20.52</v>
      </c>
      <c r="F13" s="19">
        <f t="shared" si="1"/>
        <v>3.0800000000000018</v>
      </c>
      <c r="G13" s="18">
        <v>145</v>
      </c>
      <c r="H13" s="17">
        <v>121.3</v>
      </c>
      <c r="I13" s="17">
        <f t="shared" si="2"/>
        <v>83.655172413793096</v>
      </c>
      <c r="J13" s="17">
        <v>146.74</v>
      </c>
      <c r="K13" s="19">
        <f t="shared" si="3"/>
        <v>-25.440000000000012</v>
      </c>
      <c r="O13" s="20" t="s">
        <v>109</v>
      </c>
    </row>
    <row r="14" spans="1:15" s="22" customFormat="1" x14ac:dyDescent="0.2">
      <c r="A14" s="72" t="s">
        <v>3</v>
      </c>
      <c r="B14" s="86">
        <v>18.7</v>
      </c>
      <c r="C14" s="17">
        <v>16.399999999999999</v>
      </c>
      <c r="D14" s="17">
        <f t="shared" si="0"/>
        <v>87.700534759358277</v>
      </c>
      <c r="E14" s="17">
        <v>19</v>
      </c>
      <c r="F14" s="19">
        <f t="shared" si="1"/>
        <v>-2.6000000000000014</v>
      </c>
      <c r="G14" s="18">
        <v>20.7</v>
      </c>
      <c r="H14" s="17">
        <v>21.08</v>
      </c>
      <c r="I14" s="17">
        <f t="shared" si="2"/>
        <v>101.83574879227054</v>
      </c>
      <c r="J14" s="17">
        <v>18.3</v>
      </c>
      <c r="K14" s="19">
        <f t="shared" si="3"/>
        <v>2.7799999999999976</v>
      </c>
      <c r="L14" s="20"/>
      <c r="O14" s="22" t="s">
        <v>109</v>
      </c>
    </row>
    <row r="15" spans="1:15" s="22" customFormat="1" x14ac:dyDescent="0.2">
      <c r="A15" s="72" t="s">
        <v>4</v>
      </c>
      <c r="B15" s="86">
        <v>21.81</v>
      </c>
      <c r="C15" s="17">
        <v>6.84</v>
      </c>
      <c r="D15" s="17">
        <f t="shared" si="0"/>
        <v>31.361760660247594</v>
      </c>
      <c r="E15" s="17">
        <v>7.28</v>
      </c>
      <c r="F15" s="19">
        <f t="shared" si="1"/>
        <v>-0.44000000000000039</v>
      </c>
      <c r="G15" s="18">
        <v>19.73</v>
      </c>
      <c r="H15" s="17">
        <v>7.64</v>
      </c>
      <c r="I15" s="17">
        <f>H15/G15*100</f>
        <v>38.722757222503802</v>
      </c>
      <c r="J15" s="17">
        <v>8.33</v>
      </c>
      <c r="K15" s="19">
        <f t="shared" si="3"/>
        <v>-0.69000000000000039</v>
      </c>
      <c r="L15" s="20"/>
    </row>
    <row r="16" spans="1:15" s="22" customFormat="1" x14ac:dyDescent="0.2">
      <c r="A16" s="72" t="s">
        <v>5</v>
      </c>
      <c r="B16" s="86">
        <v>63.8</v>
      </c>
      <c r="C16" s="17">
        <v>51.2</v>
      </c>
      <c r="D16" s="17">
        <f t="shared" si="0"/>
        <v>80.250783699059568</v>
      </c>
      <c r="E16" s="17">
        <v>49.6</v>
      </c>
      <c r="F16" s="19">
        <f t="shared" si="1"/>
        <v>1.6000000000000014</v>
      </c>
      <c r="G16" s="18">
        <v>347.9</v>
      </c>
      <c r="H16" s="17">
        <v>320.7</v>
      </c>
      <c r="I16" s="17">
        <f t="shared" si="2"/>
        <v>92.181661396953146</v>
      </c>
      <c r="J16" s="17">
        <v>327.5</v>
      </c>
      <c r="K16" s="19">
        <f t="shared" si="3"/>
        <v>-6.8000000000000114</v>
      </c>
      <c r="L16" s="20"/>
    </row>
    <row r="17" spans="1:12" s="22" customFormat="1" x14ac:dyDescent="0.2">
      <c r="A17" s="72" t="s">
        <v>6</v>
      </c>
      <c r="B17" s="86">
        <v>12</v>
      </c>
      <c r="C17" s="17">
        <v>2.63</v>
      </c>
      <c r="D17" s="17">
        <f t="shared" si="0"/>
        <v>21.916666666666664</v>
      </c>
      <c r="E17" s="17">
        <v>2.8</v>
      </c>
      <c r="F17" s="19">
        <f t="shared" si="1"/>
        <v>-0.16999999999999993</v>
      </c>
      <c r="G17" s="18">
        <v>13.52</v>
      </c>
      <c r="H17" s="17">
        <v>7.86</v>
      </c>
      <c r="I17" s="17">
        <f t="shared" si="2"/>
        <v>58.136094674556219</v>
      </c>
      <c r="J17" s="17">
        <v>6.2</v>
      </c>
      <c r="K17" s="19">
        <f t="shared" si="3"/>
        <v>1.6600000000000001</v>
      </c>
      <c r="L17" s="20"/>
    </row>
    <row r="18" spans="1:12" s="22" customFormat="1" x14ac:dyDescent="0.2">
      <c r="A18" s="72" t="s">
        <v>7</v>
      </c>
      <c r="B18" s="86">
        <v>9.5</v>
      </c>
      <c r="C18" s="17">
        <v>4.5</v>
      </c>
      <c r="D18" s="17">
        <f t="shared" si="0"/>
        <v>47.368421052631575</v>
      </c>
      <c r="E18" s="17">
        <v>5.9</v>
      </c>
      <c r="F18" s="19">
        <f t="shared" si="1"/>
        <v>-1.4000000000000004</v>
      </c>
      <c r="G18" s="18">
        <v>11.8</v>
      </c>
      <c r="H18" s="17">
        <v>7.4</v>
      </c>
      <c r="I18" s="17">
        <f t="shared" si="2"/>
        <v>62.711864406779661</v>
      </c>
      <c r="J18" s="17">
        <v>8.6999999999999993</v>
      </c>
      <c r="K18" s="19">
        <f>H18-J18</f>
        <v>-1.2999999999999989</v>
      </c>
      <c r="L18" s="20"/>
    </row>
    <row r="19" spans="1:12" s="22" customFormat="1" x14ac:dyDescent="0.2">
      <c r="A19" s="72" t="s">
        <v>8</v>
      </c>
      <c r="B19" s="86">
        <v>11.393000000000001</v>
      </c>
      <c r="C19" s="17">
        <v>0.73599999999999999</v>
      </c>
      <c r="D19" s="17">
        <f t="shared" si="0"/>
        <v>6.4601070832967604</v>
      </c>
      <c r="E19" s="17">
        <v>2.4</v>
      </c>
      <c r="F19" s="19">
        <f t="shared" si="1"/>
        <v>-1.6639999999999999</v>
      </c>
      <c r="G19" s="18">
        <v>6.6715</v>
      </c>
      <c r="H19" s="17">
        <v>0.92200000000000004</v>
      </c>
      <c r="I19" s="17">
        <f t="shared" si="2"/>
        <v>13.819980514127259</v>
      </c>
      <c r="J19" s="17">
        <v>1.6</v>
      </c>
      <c r="K19" s="19">
        <f t="shared" si="3"/>
        <v>-0.67800000000000005</v>
      </c>
      <c r="L19" s="20"/>
    </row>
    <row r="20" spans="1:12" s="22" customFormat="1" x14ac:dyDescent="0.2">
      <c r="A20" s="72" t="s">
        <v>9</v>
      </c>
      <c r="B20" s="86">
        <v>47</v>
      </c>
      <c r="C20" s="17">
        <v>54.6</v>
      </c>
      <c r="D20" s="17">
        <f t="shared" si="0"/>
        <v>116.17021276595744</v>
      </c>
      <c r="E20" s="17">
        <v>57.5</v>
      </c>
      <c r="F20" s="19">
        <f t="shared" si="1"/>
        <v>-2.8999999999999986</v>
      </c>
      <c r="G20" s="18">
        <v>220</v>
      </c>
      <c r="H20" s="17">
        <v>234.5</v>
      </c>
      <c r="I20" s="17">
        <f t="shared" si="2"/>
        <v>106.59090909090909</v>
      </c>
      <c r="J20" s="17">
        <v>225</v>
      </c>
      <c r="K20" s="19">
        <f t="shared" si="3"/>
        <v>9.5</v>
      </c>
      <c r="L20" s="20"/>
    </row>
    <row r="21" spans="1:12" s="22" customFormat="1" x14ac:dyDescent="0.2">
      <c r="A21" s="72" t="s">
        <v>10</v>
      </c>
      <c r="B21" s="86">
        <v>95.5</v>
      </c>
      <c r="C21" s="17">
        <v>84.3</v>
      </c>
      <c r="D21" s="17">
        <f t="shared" si="0"/>
        <v>88.272251308900522</v>
      </c>
      <c r="E21" s="17">
        <v>86</v>
      </c>
      <c r="F21" s="19">
        <f t="shared" si="1"/>
        <v>-1.7000000000000028</v>
      </c>
      <c r="G21" s="18">
        <v>211.3</v>
      </c>
      <c r="H21" s="17">
        <v>209.8</v>
      </c>
      <c r="I21" s="17">
        <f t="shared" si="2"/>
        <v>99.290108849976335</v>
      </c>
      <c r="J21" s="17">
        <v>204</v>
      </c>
      <c r="K21" s="19">
        <f t="shared" si="3"/>
        <v>5.8000000000000114</v>
      </c>
      <c r="L21" s="20"/>
    </row>
    <row r="22" spans="1:12" s="22" customFormat="1" x14ac:dyDescent="0.2">
      <c r="A22" s="72" t="s">
        <v>11</v>
      </c>
      <c r="B22" s="86">
        <v>10.063000000000001</v>
      </c>
      <c r="C22" s="17">
        <v>5.0270000000000001</v>
      </c>
      <c r="D22" s="17">
        <f t="shared" si="0"/>
        <v>49.95528172513167</v>
      </c>
      <c r="E22" s="17">
        <v>1</v>
      </c>
      <c r="F22" s="19">
        <f t="shared" si="1"/>
        <v>4.0270000000000001</v>
      </c>
      <c r="G22" s="18">
        <v>41.9435</v>
      </c>
      <c r="H22" s="17">
        <v>19.123000000000001</v>
      </c>
      <c r="I22" s="17">
        <f t="shared" si="2"/>
        <v>45.592284859394191</v>
      </c>
      <c r="J22" s="17">
        <v>9</v>
      </c>
      <c r="K22" s="19">
        <f t="shared" si="3"/>
        <v>10.123000000000001</v>
      </c>
      <c r="L22" s="20"/>
    </row>
    <row r="23" spans="1:12" s="22" customFormat="1" x14ac:dyDescent="0.2">
      <c r="A23" s="72" t="s">
        <v>12</v>
      </c>
      <c r="B23" s="86">
        <v>53.15</v>
      </c>
      <c r="C23" s="17">
        <v>50.7</v>
      </c>
      <c r="D23" s="17">
        <f t="shared" si="0"/>
        <v>95.390404515522121</v>
      </c>
      <c r="E23" s="17">
        <v>39.299999999999997</v>
      </c>
      <c r="F23" s="19">
        <f t="shared" si="1"/>
        <v>11.400000000000006</v>
      </c>
      <c r="G23" s="18">
        <v>180.7</v>
      </c>
      <c r="H23" s="17">
        <v>178.4</v>
      </c>
      <c r="I23" s="17">
        <f t="shared" si="2"/>
        <v>98.727172108467087</v>
      </c>
      <c r="J23" s="17">
        <v>157.69999999999999</v>
      </c>
      <c r="K23" s="19">
        <f t="shared" si="3"/>
        <v>20.700000000000017</v>
      </c>
      <c r="L23" s="20"/>
    </row>
    <row r="24" spans="1:12" s="22" customFormat="1" x14ac:dyDescent="0.2">
      <c r="A24" s="72" t="s">
        <v>13</v>
      </c>
      <c r="B24" s="86">
        <v>53.8</v>
      </c>
      <c r="C24" s="17">
        <v>33</v>
      </c>
      <c r="D24" s="17">
        <f t="shared" si="0"/>
        <v>61.338289962825286</v>
      </c>
      <c r="E24" s="17">
        <v>42</v>
      </c>
      <c r="F24" s="19">
        <f t="shared" si="1"/>
        <v>-9</v>
      </c>
      <c r="G24" s="18">
        <v>146</v>
      </c>
      <c r="H24" s="17">
        <v>135</v>
      </c>
      <c r="I24" s="17">
        <f t="shared" si="2"/>
        <v>92.465753424657535</v>
      </c>
      <c r="J24" s="17">
        <v>110</v>
      </c>
      <c r="K24" s="19">
        <f t="shared" si="3"/>
        <v>25</v>
      </c>
      <c r="L24" s="20"/>
    </row>
    <row r="25" spans="1:12" s="22" customFormat="1" x14ac:dyDescent="0.2">
      <c r="A25" s="72" t="s">
        <v>14</v>
      </c>
      <c r="B25" s="86">
        <v>17.3</v>
      </c>
      <c r="C25" s="17">
        <v>10.3</v>
      </c>
      <c r="D25" s="17">
        <f t="shared" si="0"/>
        <v>59.537572254335259</v>
      </c>
      <c r="E25" s="17">
        <v>7</v>
      </c>
      <c r="F25" s="19">
        <f t="shared" si="1"/>
        <v>3.3000000000000007</v>
      </c>
      <c r="G25" s="18">
        <v>12.2</v>
      </c>
      <c r="H25" s="17">
        <v>2.4</v>
      </c>
      <c r="I25" s="17">
        <f t="shared" si="2"/>
        <v>19.672131147540984</v>
      </c>
      <c r="J25" s="17">
        <v>7.5</v>
      </c>
      <c r="K25" s="19">
        <f t="shared" si="3"/>
        <v>-5.0999999999999996</v>
      </c>
      <c r="L25" s="20"/>
    </row>
    <row r="26" spans="1:12" s="22" customFormat="1" x14ac:dyDescent="0.2">
      <c r="A26" s="72" t="s">
        <v>15</v>
      </c>
      <c r="B26" s="86">
        <v>132.89099999999999</v>
      </c>
      <c r="C26" s="17">
        <v>100.792</v>
      </c>
      <c r="D26" s="17">
        <f t="shared" si="0"/>
        <v>75.845617837174842</v>
      </c>
      <c r="E26" s="17">
        <v>121.7</v>
      </c>
      <c r="F26" s="19">
        <f t="shared" si="1"/>
        <v>-20.908000000000001</v>
      </c>
      <c r="G26" s="18">
        <v>277.29399999999998</v>
      </c>
      <c r="H26" s="17">
        <v>256.32</v>
      </c>
      <c r="I26" s="17">
        <f t="shared" si="2"/>
        <v>92.436186863040675</v>
      </c>
      <c r="J26" s="17">
        <v>255.1</v>
      </c>
      <c r="K26" s="19">
        <f t="shared" si="3"/>
        <v>1.2199999999999989</v>
      </c>
      <c r="L26" s="20"/>
    </row>
    <row r="27" spans="1:12" s="22" customFormat="1" x14ac:dyDescent="0.2">
      <c r="A27" s="72" t="s">
        <v>16</v>
      </c>
      <c r="B27" s="86">
        <v>14.2</v>
      </c>
      <c r="C27" s="17">
        <v>5.2539999999999996</v>
      </c>
      <c r="D27" s="17">
        <f t="shared" si="0"/>
        <v>37</v>
      </c>
      <c r="E27" s="17">
        <v>1.3</v>
      </c>
      <c r="F27" s="19">
        <f t="shared" si="1"/>
        <v>3.9539999999999997</v>
      </c>
      <c r="G27" s="18">
        <v>2.75</v>
      </c>
      <c r="H27" s="17">
        <v>1.754</v>
      </c>
      <c r="I27" s="17">
        <f t="shared" si="2"/>
        <v>63.781818181818181</v>
      </c>
      <c r="J27" s="17">
        <v>0.2</v>
      </c>
      <c r="K27" s="19">
        <f t="shared" si="3"/>
        <v>1.554</v>
      </c>
      <c r="L27" s="20"/>
    </row>
    <row r="28" spans="1:12" s="22" customFormat="1" x14ac:dyDescent="0.2">
      <c r="A28" s="72" t="s">
        <v>17</v>
      </c>
      <c r="B28" s="86">
        <v>96</v>
      </c>
      <c r="C28" s="17">
        <v>56.1</v>
      </c>
      <c r="D28" s="17">
        <f t="shared" si="0"/>
        <v>58.4375</v>
      </c>
      <c r="E28" s="17">
        <v>69.89</v>
      </c>
      <c r="F28" s="19">
        <f t="shared" si="1"/>
        <v>-13.79</v>
      </c>
      <c r="G28" s="18">
        <v>145</v>
      </c>
      <c r="H28" s="17">
        <v>102</v>
      </c>
      <c r="I28" s="17">
        <f>H28/G28*100</f>
        <v>70.34482758620689</v>
      </c>
      <c r="J28" s="17">
        <v>117.36</v>
      </c>
      <c r="K28" s="19">
        <f t="shared" si="3"/>
        <v>-15.36</v>
      </c>
      <c r="L28" s="20"/>
    </row>
    <row r="29" spans="1:12" s="22" customFormat="1" x14ac:dyDescent="0.2">
      <c r="A29" s="72" t="s">
        <v>18</v>
      </c>
      <c r="B29" s="86">
        <v>10.5</v>
      </c>
      <c r="C29" s="17">
        <v>1.478</v>
      </c>
      <c r="D29" s="17">
        <f t="shared" si="0"/>
        <v>14.076190476190476</v>
      </c>
      <c r="E29" s="17">
        <v>2.5</v>
      </c>
      <c r="F29" s="19">
        <f t="shared" si="1"/>
        <v>-1.022</v>
      </c>
      <c r="G29" s="18">
        <v>16.3</v>
      </c>
      <c r="H29" s="17">
        <v>4.2830000000000004</v>
      </c>
      <c r="I29" s="17">
        <f t="shared" ref="I29" si="4">H29/G29*100</f>
        <v>26.276073619631902</v>
      </c>
      <c r="J29" s="17">
        <v>7.2</v>
      </c>
      <c r="K29" s="19">
        <f t="shared" si="3"/>
        <v>-2.9169999999999998</v>
      </c>
      <c r="L29" s="20"/>
    </row>
    <row r="30" spans="1:12" s="22" customFormat="1" hidden="1" x14ac:dyDescent="0.2">
      <c r="A30" s="72" t="s">
        <v>110</v>
      </c>
      <c r="B30" s="86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  <c r="L30" s="20"/>
    </row>
    <row r="31" spans="1:12" s="23" customFormat="1" ht="15" x14ac:dyDescent="0.25">
      <c r="A31" s="71" t="s">
        <v>19</v>
      </c>
      <c r="B31" s="49">
        <v>79.417000000000002</v>
      </c>
      <c r="C31" s="13">
        <f>SUM(C32:C41)-C35</f>
        <v>41.825000000000003</v>
      </c>
      <c r="D31" s="13">
        <f t="shared" si="0"/>
        <v>52.665046526562321</v>
      </c>
      <c r="E31" s="13">
        <v>20.7</v>
      </c>
      <c r="F31" s="15">
        <f t="shared" si="1"/>
        <v>21.125000000000004</v>
      </c>
      <c r="G31" s="14">
        <v>131.083</v>
      </c>
      <c r="H31" s="13">
        <f>SUM(H32:H41)-H35</f>
        <v>39.499400000000001</v>
      </c>
      <c r="I31" s="13">
        <f t="shared" si="2"/>
        <v>30.133121762547393</v>
      </c>
      <c r="J31" s="13">
        <v>45.5</v>
      </c>
      <c r="K31" s="15">
        <f t="shared" si="3"/>
        <v>-6.0005999999999986</v>
      </c>
      <c r="L31" s="11"/>
    </row>
    <row r="32" spans="1:12" s="22" customFormat="1" hidden="1" x14ac:dyDescent="0.2">
      <c r="A32" s="72" t="s">
        <v>20</v>
      </c>
      <c r="B32" s="86"/>
      <c r="C32" s="17">
        <v>0</v>
      </c>
      <c r="D32" s="17" t="e">
        <f t="shared" si="0"/>
        <v>#DIV/0!</v>
      </c>
      <c r="E32" s="17"/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/>
      <c r="K32" s="19">
        <f t="shared" si="3"/>
        <v>0</v>
      </c>
      <c r="L32" s="20"/>
    </row>
    <row r="33" spans="1:16" s="22" customFormat="1" hidden="1" x14ac:dyDescent="0.2">
      <c r="A33" s="72" t="s">
        <v>21</v>
      </c>
      <c r="B33" s="86"/>
      <c r="C33" s="17">
        <v>0</v>
      </c>
      <c r="D33" s="17" t="e">
        <f t="shared" si="0"/>
        <v>#DIV/0!</v>
      </c>
      <c r="E33" s="17"/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/>
      <c r="K33" s="19">
        <f t="shared" si="3"/>
        <v>0</v>
      </c>
      <c r="L33" s="20"/>
    </row>
    <row r="34" spans="1:16" s="22" customFormat="1" hidden="1" x14ac:dyDescent="0.2">
      <c r="A34" s="72" t="s">
        <v>22</v>
      </c>
      <c r="B34" s="86">
        <v>1.1000000000000001</v>
      </c>
      <c r="C34" s="17">
        <v>0</v>
      </c>
      <c r="D34" s="17">
        <f t="shared" si="0"/>
        <v>0</v>
      </c>
      <c r="E34" s="17"/>
      <c r="F34" s="19">
        <f t="shared" si="1"/>
        <v>0</v>
      </c>
      <c r="G34" s="18">
        <v>0.8</v>
      </c>
      <c r="H34" s="17">
        <v>0</v>
      </c>
      <c r="I34" s="17">
        <f t="shared" si="2"/>
        <v>0</v>
      </c>
      <c r="J34" s="17"/>
      <c r="K34" s="19">
        <f t="shared" si="3"/>
        <v>0</v>
      </c>
      <c r="L34" s="20"/>
    </row>
    <row r="35" spans="1:16" s="22" customFormat="1" hidden="1" x14ac:dyDescent="0.2">
      <c r="A35" s="72" t="s">
        <v>23</v>
      </c>
      <c r="B35" s="86"/>
      <c r="C35" s="17">
        <v>0</v>
      </c>
      <c r="D35" s="17" t="e">
        <f t="shared" si="0"/>
        <v>#DIV/0!</v>
      </c>
      <c r="E35" s="17"/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/>
      <c r="K35" s="19">
        <f t="shared" si="3"/>
        <v>0</v>
      </c>
      <c r="L35" s="20"/>
    </row>
    <row r="36" spans="1:16" s="22" customFormat="1" x14ac:dyDescent="0.2">
      <c r="A36" s="72" t="s">
        <v>24</v>
      </c>
      <c r="B36" s="86">
        <v>16.600000000000001</v>
      </c>
      <c r="C36" s="17">
        <v>1.331</v>
      </c>
      <c r="D36" s="17">
        <f t="shared" si="0"/>
        <v>8.0180722891566258</v>
      </c>
      <c r="E36" s="17">
        <v>4.774</v>
      </c>
      <c r="F36" s="19">
        <f t="shared" si="1"/>
        <v>-3.4430000000000001</v>
      </c>
      <c r="G36" s="18">
        <v>70.7</v>
      </c>
      <c r="H36" s="17">
        <v>12.474</v>
      </c>
      <c r="I36" s="17">
        <f t="shared" si="2"/>
        <v>17.643564356435643</v>
      </c>
      <c r="J36" s="17">
        <v>27.925999999999998</v>
      </c>
      <c r="K36" s="19">
        <f t="shared" si="3"/>
        <v>-15.451999999999998</v>
      </c>
      <c r="L36" s="20"/>
    </row>
    <row r="37" spans="1:16" s="22" customFormat="1" x14ac:dyDescent="0.2">
      <c r="A37" s="72" t="s">
        <v>25</v>
      </c>
      <c r="B37" s="86">
        <v>42.650000000000006</v>
      </c>
      <c r="C37" s="17">
        <v>34.5</v>
      </c>
      <c r="D37" s="17">
        <f t="shared" si="0"/>
        <v>80.890973036342302</v>
      </c>
      <c r="E37" s="17">
        <v>12.99</v>
      </c>
      <c r="F37" s="19">
        <f t="shared" si="1"/>
        <v>21.509999999999998</v>
      </c>
      <c r="G37" s="18">
        <v>27.1</v>
      </c>
      <c r="H37" s="17">
        <v>14.4534</v>
      </c>
      <c r="I37" s="17">
        <f t="shared" si="2"/>
        <v>53.33357933579336</v>
      </c>
      <c r="J37" s="17">
        <v>7.46</v>
      </c>
      <c r="K37" s="19">
        <f t="shared" si="3"/>
        <v>6.9934000000000003</v>
      </c>
      <c r="L37" s="20"/>
    </row>
    <row r="38" spans="1:16" s="22" customFormat="1" x14ac:dyDescent="0.2">
      <c r="A38" s="72" t="s">
        <v>26</v>
      </c>
      <c r="B38" s="86">
        <v>7.1970000000000001</v>
      </c>
      <c r="C38" s="17">
        <v>1.762</v>
      </c>
      <c r="D38" s="17">
        <f t="shared" si="0"/>
        <v>24.482423231902182</v>
      </c>
      <c r="E38" s="17">
        <v>1.74</v>
      </c>
      <c r="F38" s="19">
        <f t="shared" si="1"/>
        <v>2.200000000000002E-2</v>
      </c>
      <c r="G38" s="18">
        <v>22.472999999999999</v>
      </c>
      <c r="H38" s="17">
        <v>10.359</v>
      </c>
      <c r="I38" s="17">
        <f t="shared" si="2"/>
        <v>46.095314377252706</v>
      </c>
      <c r="J38" s="17">
        <v>8.91</v>
      </c>
      <c r="K38" s="19">
        <f t="shared" si="3"/>
        <v>1.4489999999999998</v>
      </c>
      <c r="L38" s="20"/>
    </row>
    <row r="39" spans="1:16" s="22" customFormat="1" hidden="1" x14ac:dyDescent="0.2">
      <c r="A39" s="72" t="s">
        <v>27</v>
      </c>
      <c r="B39" s="86"/>
      <c r="C39" s="17">
        <v>0</v>
      </c>
      <c r="D39" s="17" t="e">
        <f t="shared" si="0"/>
        <v>#DIV/0!</v>
      </c>
      <c r="E39" s="17"/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/>
      <c r="K39" s="19">
        <f t="shared" si="3"/>
        <v>0</v>
      </c>
      <c r="L39" s="20"/>
    </row>
    <row r="40" spans="1:16" s="22" customFormat="1" x14ac:dyDescent="0.2">
      <c r="A40" s="72" t="s">
        <v>28</v>
      </c>
      <c r="B40" s="86">
        <v>2.57</v>
      </c>
      <c r="C40" s="17">
        <v>0.13200000000000001</v>
      </c>
      <c r="D40" s="17">
        <f t="shared" si="0"/>
        <v>5.136186770428016</v>
      </c>
      <c r="E40" s="17"/>
      <c r="F40" s="19">
        <f t="shared" si="1"/>
        <v>0.13200000000000001</v>
      </c>
      <c r="G40" s="18">
        <v>3.11</v>
      </c>
      <c r="H40" s="17">
        <v>0.21299999999999999</v>
      </c>
      <c r="I40" s="17">
        <f t="shared" si="2"/>
        <v>6.8488745980707391</v>
      </c>
      <c r="J40" s="17">
        <v>0.2</v>
      </c>
      <c r="K40" s="19">
        <f t="shared" si="3"/>
        <v>1.2999999999999984E-2</v>
      </c>
      <c r="L40" s="20"/>
    </row>
    <row r="41" spans="1:16" s="22" customFormat="1" x14ac:dyDescent="0.2">
      <c r="A41" s="72" t="s">
        <v>29</v>
      </c>
      <c r="B41" s="86">
        <v>9.3000000000000007</v>
      </c>
      <c r="C41" s="17">
        <v>4.0999999999999996</v>
      </c>
      <c r="D41" s="17">
        <f t="shared" si="0"/>
        <v>44.086021505376337</v>
      </c>
      <c r="E41" s="17">
        <v>1.2</v>
      </c>
      <c r="F41" s="19">
        <f t="shared" si="1"/>
        <v>2.8999999999999995</v>
      </c>
      <c r="G41" s="18">
        <v>6.9</v>
      </c>
      <c r="H41" s="17">
        <v>2</v>
      </c>
      <c r="I41" s="17">
        <f t="shared" si="2"/>
        <v>28.985507246376812</v>
      </c>
      <c r="J41" s="17">
        <v>1</v>
      </c>
      <c r="K41" s="19">
        <f t="shared" si="3"/>
        <v>1</v>
      </c>
      <c r="L41" s="20"/>
    </row>
    <row r="42" spans="1:16" s="23" customFormat="1" ht="15" x14ac:dyDescent="0.25">
      <c r="A42" s="71" t="s">
        <v>30</v>
      </c>
      <c r="B42" s="49">
        <v>169.608</v>
      </c>
      <c r="C42" s="13">
        <f>SUM(C43:C50)</f>
        <v>117.92099999999999</v>
      </c>
      <c r="D42" s="13">
        <f t="shared" si="0"/>
        <v>69.525611999433977</v>
      </c>
      <c r="E42" s="13">
        <v>140.19999999999999</v>
      </c>
      <c r="F42" s="15">
        <f t="shared" si="1"/>
        <v>-22.278999999999996</v>
      </c>
      <c r="G42" s="14">
        <v>843.83799999999997</v>
      </c>
      <c r="H42" s="13">
        <f>SUM(H43:H50)</f>
        <v>736.07299999999987</v>
      </c>
      <c r="I42" s="13">
        <f t="shared" si="2"/>
        <v>87.229183800682108</v>
      </c>
      <c r="J42" s="13">
        <v>739.2</v>
      </c>
      <c r="K42" s="15">
        <f t="shared" si="3"/>
        <v>-3.1270000000001801</v>
      </c>
      <c r="L42" s="11"/>
      <c r="P42" s="22"/>
    </row>
    <row r="43" spans="1:16" s="22" customFormat="1" ht="14.25" hidden="1" customHeight="1" x14ac:dyDescent="0.2">
      <c r="A43" s="72" t="s">
        <v>31</v>
      </c>
      <c r="B43" s="86"/>
      <c r="C43" s="17"/>
      <c r="D43" s="17" t="e">
        <f t="shared" si="0"/>
        <v>#DIV/0!</v>
      </c>
      <c r="E43" s="17"/>
      <c r="F43" s="19">
        <f t="shared" si="1"/>
        <v>0</v>
      </c>
      <c r="G43" s="18"/>
      <c r="H43" s="17"/>
      <c r="I43" s="17" t="e">
        <f t="shared" si="2"/>
        <v>#DIV/0!</v>
      </c>
      <c r="J43" s="17"/>
      <c r="K43" s="19">
        <f t="shared" si="3"/>
        <v>0</v>
      </c>
      <c r="L43" s="20"/>
    </row>
    <row r="44" spans="1:16" x14ac:dyDescent="0.2">
      <c r="A44" s="72" t="s">
        <v>32</v>
      </c>
      <c r="B44" s="86">
        <v>1.9</v>
      </c>
      <c r="C44" s="17">
        <v>0.88</v>
      </c>
      <c r="D44" s="17">
        <f t="shared" si="0"/>
        <v>46.315789473684212</v>
      </c>
      <c r="E44" s="17">
        <v>1.6</v>
      </c>
      <c r="F44" s="19">
        <f t="shared" si="1"/>
        <v>-0.72000000000000008</v>
      </c>
      <c r="G44" s="18">
        <v>38</v>
      </c>
      <c r="H44" s="17">
        <v>30.9</v>
      </c>
      <c r="I44" s="17">
        <f t="shared" si="2"/>
        <v>81.315789473684205</v>
      </c>
      <c r="J44" s="17">
        <v>36.340000000000003</v>
      </c>
      <c r="K44" s="19">
        <f t="shared" si="3"/>
        <v>-5.4400000000000048</v>
      </c>
      <c r="P44" s="22"/>
    </row>
    <row r="45" spans="1:16" s="22" customFormat="1" x14ac:dyDescent="0.2">
      <c r="A45" s="72" t="s">
        <v>33</v>
      </c>
      <c r="B45" s="86">
        <v>6.6079999999999997</v>
      </c>
      <c r="C45" s="17">
        <v>4.7510000000000003</v>
      </c>
      <c r="D45" s="17">
        <f t="shared" si="0"/>
        <v>71.897699757869262</v>
      </c>
      <c r="E45" s="17">
        <v>4</v>
      </c>
      <c r="F45" s="19">
        <f t="shared" si="1"/>
        <v>0.75100000000000033</v>
      </c>
      <c r="G45" s="18">
        <v>53.037999999999997</v>
      </c>
      <c r="H45" s="17">
        <v>62.472999999999999</v>
      </c>
      <c r="I45" s="17">
        <f t="shared" si="2"/>
        <v>117.78913232022323</v>
      </c>
      <c r="J45" s="17">
        <v>57</v>
      </c>
      <c r="K45" s="19">
        <f t="shared" si="3"/>
        <v>5.472999999999999</v>
      </c>
      <c r="L45" s="20"/>
    </row>
    <row r="46" spans="1:16" s="22" customFormat="1" x14ac:dyDescent="0.2">
      <c r="A46" s="72" t="s">
        <v>34</v>
      </c>
      <c r="B46" s="86">
        <v>2.2000000000000002</v>
      </c>
      <c r="C46" s="17">
        <v>1.5</v>
      </c>
      <c r="D46" s="17">
        <f t="shared" si="0"/>
        <v>68.181818181818173</v>
      </c>
      <c r="E46" s="17">
        <v>2.2000000000000002</v>
      </c>
      <c r="F46" s="19">
        <f t="shared" si="1"/>
        <v>-0.70000000000000018</v>
      </c>
      <c r="G46" s="18">
        <v>30.6</v>
      </c>
      <c r="H46" s="17">
        <v>33.700000000000003</v>
      </c>
      <c r="I46" s="17">
        <f t="shared" si="2"/>
        <v>110.13071895424838</v>
      </c>
      <c r="J46" s="17">
        <v>34.5</v>
      </c>
      <c r="K46" s="19">
        <f t="shared" si="3"/>
        <v>-0.79999999999999716</v>
      </c>
      <c r="L46" s="20"/>
    </row>
    <row r="47" spans="1:16" x14ac:dyDescent="0.2">
      <c r="A47" s="72" t="s">
        <v>35</v>
      </c>
      <c r="B47" s="86">
        <v>0.9</v>
      </c>
      <c r="C47" s="17">
        <v>0.09</v>
      </c>
      <c r="D47" s="17">
        <f t="shared" si="0"/>
        <v>10</v>
      </c>
      <c r="E47" s="17">
        <v>0.2</v>
      </c>
      <c r="F47" s="19">
        <f t="shared" si="1"/>
        <v>-0.11000000000000001</v>
      </c>
      <c r="G47" s="18">
        <v>7.2</v>
      </c>
      <c r="H47" s="17">
        <v>4.9000000000000004</v>
      </c>
      <c r="I47" s="17">
        <f t="shared" si="2"/>
        <v>68.055555555555557</v>
      </c>
      <c r="J47" s="17">
        <v>4.3</v>
      </c>
      <c r="K47" s="19">
        <f t="shared" si="3"/>
        <v>0.60000000000000053</v>
      </c>
      <c r="P47" s="22"/>
    </row>
    <row r="48" spans="1:16" x14ac:dyDescent="0.2">
      <c r="A48" s="72" t="s">
        <v>36</v>
      </c>
      <c r="B48" s="86">
        <v>140</v>
      </c>
      <c r="C48" s="17">
        <v>104.6</v>
      </c>
      <c r="D48" s="17">
        <f t="shared" si="0"/>
        <v>74.714285714285708</v>
      </c>
      <c r="E48" s="17">
        <v>122.25</v>
      </c>
      <c r="F48" s="19">
        <f t="shared" si="1"/>
        <v>-17.650000000000006</v>
      </c>
      <c r="G48" s="18">
        <v>305</v>
      </c>
      <c r="H48" s="17">
        <v>276.89999999999998</v>
      </c>
      <c r="I48" s="17">
        <f t="shared" si="2"/>
        <v>90.78688524590163</v>
      </c>
      <c r="J48" s="17">
        <v>255.35</v>
      </c>
      <c r="K48" s="19">
        <f t="shared" si="3"/>
        <v>21.549999999999983</v>
      </c>
      <c r="P48" s="22"/>
    </row>
    <row r="49" spans="1:16" x14ac:dyDescent="0.2">
      <c r="A49" s="72" t="s">
        <v>37</v>
      </c>
      <c r="B49" s="86">
        <v>18</v>
      </c>
      <c r="C49" s="17">
        <v>6.1</v>
      </c>
      <c r="D49" s="17">
        <f t="shared" si="0"/>
        <v>33.888888888888886</v>
      </c>
      <c r="E49" s="17">
        <v>9.9</v>
      </c>
      <c r="F49" s="19">
        <f t="shared" si="1"/>
        <v>-3.8000000000000007</v>
      </c>
      <c r="G49" s="18">
        <v>410</v>
      </c>
      <c r="H49" s="17">
        <v>327.2</v>
      </c>
      <c r="I49" s="17">
        <f t="shared" si="2"/>
        <v>79.804878048780481</v>
      </c>
      <c r="J49" s="17">
        <v>351.7</v>
      </c>
      <c r="K49" s="19">
        <f t="shared" si="3"/>
        <v>-24.5</v>
      </c>
      <c r="P49" s="22"/>
    </row>
    <row r="50" spans="1:16" ht="14.25" hidden="1" customHeight="1" x14ac:dyDescent="0.2">
      <c r="A50" s="72" t="s">
        <v>38</v>
      </c>
      <c r="B50" s="86"/>
      <c r="C50" s="17"/>
      <c r="D50" s="17" t="e">
        <f t="shared" si="0"/>
        <v>#DIV/0!</v>
      </c>
      <c r="E50" s="17"/>
      <c r="F50" s="19">
        <f t="shared" si="1"/>
        <v>0</v>
      </c>
      <c r="G50" s="18"/>
      <c r="H50" s="17"/>
      <c r="I50" s="17" t="e">
        <f t="shared" si="2"/>
        <v>#DIV/0!</v>
      </c>
      <c r="J50" s="17"/>
      <c r="K50" s="19">
        <f t="shared" si="3"/>
        <v>0</v>
      </c>
      <c r="P50" s="22"/>
    </row>
    <row r="51" spans="1:16" s="23" customFormat="1" ht="15" x14ac:dyDescent="0.25">
      <c r="A51" s="71" t="s">
        <v>39</v>
      </c>
      <c r="B51" s="49">
        <v>5.508</v>
      </c>
      <c r="C51" s="13">
        <f>SUM(C52:C58)</f>
        <v>4.0840000000000005</v>
      </c>
      <c r="D51" s="13">
        <f t="shared" si="0"/>
        <v>74.146695715323176</v>
      </c>
      <c r="E51" s="13">
        <v>3.7</v>
      </c>
      <c r="F51" s="15">
        <f t="shared" si="1"/>
        <v>0.38400000000000034</v>
      </c>
      <c r="G51" s="14">
        <v>77.84899999999999</v>
      </c>
      <c r="H51" s="13">
        <f>SUM(H52:H58)</f>
        <v>84.467999999999989</v>
      </c>
      <c r="I51" s="13">
        <f t="shared" si="2"/>
        <v>108.50235712725917</v>
      </c>
      <c r="J51" s="13">
        <v>70.5</v>
      </c>
      <c r="K51" s="15">
        <f t="shared" si="3"/>
        <v>13.967999999999989</v>
      </c>
      <c r="L51" s="11"/>
      <c r="P51" s="22"/>
    </row>
    <row r="52" spans="1:16" x14ac:dyDescent="0.2">
      <c r="A52" s="72" t="s">
        <v>40</v>
      </c>
      <c r="B52" s="86">
        <v>2.5</v>
      </c>
      <c r="C52" s="17">
        <v>1.8</v>
      </c>
      <c r="D52" s="17">
        <f t="shared" si="0"/>
        <v>72</v>
      </c>
      <c r="E52" s="17">
        <v>2</v>
      </c>
      <c r="F52" s="19">
        <f t="shared" si="1"/>
        <v>-0.19999999999999996</v>
      </c>
      <c r="G52" s="18">
        <v>11.1</v>
      </c>
      <c r="H52" s="17">
        <v>13.3</v>
      </c>
      <c r="I52" s="17">
        <f t="shared" si="2"/>
        <v>119.81981981981984</v>
      </c>
      <c r="J52" s="17">
        <v>10.6</v>
      </c>
      <c r="K52" s="19">
        <f t="shared" si="3"/>
        <v>2.7000000000000011</v>
      </c>
      <c r="P52" s="22"/>
    </row>
    <row r="53" spans="1:16" hidden="1" x14ac:dyDescent="0.2">
      <c r="A53" s="72" t="s">
        <v>41</v>
      </c>
      <c r="B53" s="86"/>
      <c r="C53" s="17"/>
      <c r="D53" s="17" t="e">
        <f t="shared" si="0"/>
        <v>#DIV/0!</v>
      </c>
      <c r="E53" s="17"/>
      <c r="F53" s="19">
        <f t="shared" si="1"/>
        <v>0</v>
      </c>
      <c r="G53" s="18">
        <v>0.37</v>
      </c>
      <c r="H53" s="17">
        <v>1.6</v>
      </c>
      <c r="I53" s="17">
        <f t="shared" si="2"/>
        <v>432.43243243243245</v>
      </c>
      <c r="J53" s="17"/>
      <c r="K53" s="19">
        <f t="shared" si="3"/>
        <v>1.6</v>
      </c>
      <c r="P53" s="22"/>
    </row>
    <row r="54" spans="1:16" x14ac:dyDescent="0.2">
      <c r="A54" s="72" t="s">
        <v>42</v>
      </c>
      <c r="B54" s="86">
        <v>0.27400000000000002</v>
      </c>
      <c r="C54" s="17">
        <v>0.13400000000000001</v>
      </c>
      <c r="D54" s="17">
        <f t="shared" si="0"/>
        <v>48.9051094890511</v>
      </c>
      <c r="E54" s="17"/>
      <c r="F54" s="19">
        <f t="shared" si="1"/>
        <v>0.13400000000000001</v>
      </c>
      <c r="G54" s="18">
        <v>8.5</v>
      </c>
      <c r="H54" s="17">
        <v>9.5679999999999996</v>
      </c>
      <c r="I54" s="17">
        <f t="shared" si="2"/>
        <v>112.56470588235294</v>
      </c>
      <c r="J54" s="17">
        <v>7.2</v>
      </c>
      <c r="K54" s="19">
        <f t="shared" si="3"/>
        <v>2.3679999999999994</v>
      </c>
      <c r="P54" s="22"/>
    </row>
    <row r="55" spans="1:16" s="22" customFormat="1" x14ac:dyDescent="0.2">
      <c r="A55" s="72" t="s">
        <v>43</v>
      </c>
      <c r="B55" s="86">
        <v>1.1080000000000001</v>
      </c>
      <c r="C55" s="17">
        <v>0.25</v>
      </c>
      <c r="D55" s="17">
        <f t="shared" si="0"/>
        <v>22.563176895306857</v>
      </c>
      <c r="E55" s="17">
        <v>0.1</v>
      </c>
      <c r="F55" s="19">
        <f t="shared" si="1"/>
        <v>0.15</v>
      </c>
      <c r="G55" s="18">
        <v>7.7789999999999999</v>
      </c>
      <c r="H55" s="17">
        <v>7.1340000000000003</v>
      </c>
      <c r="I55" s="17">
        <f t="shared" si="2"/>
        <v>91.708445815657541</v>
      </c>
      <c r="J55" s="17">
        <v>6</v>
      </c>
      <c r="K55" s="19">
        <f t="shared" si="3"/>
        <v>1.1340000000000003</v>
      </c>
      <c r="L55" s="20"/>
    </row>
    <row r="56" spans="1:16" x14ac:dyDescent="0.2">
      <c r="A56" s="72" t="s">
        <v>44</v>
      </c>
      <c r="B56" s="86">
        <v>0.1</v>
      </c>
      <c r="C56" s="17">
        <v>0.1</v>
      </c>
      <c r="D56" s="17">
        <f t="shared" si="0"/>
        <v>100</v>
      </c>
      <c r="E56" s="17"/>
      <c r="F56" s="19">
        <f t="shared" si="1"/>
        <v>0.1</v>
      </c>
      <c r="G56" s="18">
        <v>1.5</v>
      </c>
      <c r="H56" s="17">
        <v>1.1000000000000001</v>
      </c>
      <c r="I56" s="17">
        <f t="shared" si="2"/>
        <v>73.333333333333343</v>
      </c>
      <c r="J56" s="17">
        <v>1</v>
      </c>
      <c r="K56" s="19">
        <f t="shared" si="3"/>
        <v>0.10000000000000009</v>
      </c>
      <c r="P56" s="22"/>
    </row>
    <row r="57" spans="1:16" hidden="1" x14ac:dyDescent="0.2">
      <c r="A57" s="72" t="s">
        <v>45</v>
      </c>
      <c r="B57" s="86"/>
      <c r="C57" s="17"/>
      <c r="D57" s="17" t="e">
        <f t="shared" si="0"/>
        <v>#DIV/0!</v>
      </c>
      <c r="E57" s="17">
        <v>0.38</v>
      </c>
      <c r="F57" s="19">
        <f t="shared" si="1"/>
        <v>-0.38</v>
      </c>
      <c r="G57" s="18">
        <v>4</v>
      </c>
      <c r="H57" s="17">
        <v>7.1660000000000004</v>
      </c>
      <c r="I57" s="17">
        <f t="shared" si="2"/>
        <v>179.15</v>
      </c>
      <c r="J57" s="17">
        <v>5.8</v>
      </c>
      <c r="K57" s="19">
        <f t="shared" si="3"/>
        <v>1.3660000000000005</v>
      </c>
      <c r="P57" s="22"/>
    </row>
    <row r="58" spans="1:16" s="22" customFormat="1" x14ac:dyDescent="0.2">
      <c r="A58" s="72" t="s">
        <v>46</v>
      </c>
      <c r="B58" s="86">
        <v>1.8</v>
      </c>
      <c r="C58" s="17">
        <v>1.8</v>
      </c>
      <c r="D58" s="17">
        <f t="shared" si="0"/>
        <v>100</v>
      </c>
      <c r="E58" s="17">
        <v>1.2</v>
      </c>
      <c r="F58" s="19">
        <f t="shared" si="1"/>
        <v>0.60000000000000009</v>
      </c>
      <c r="G58" s="18">
        <v>44.6</v>
      </c>
      <c r="H58" s="17">
        <v>44.6</v>
      </c>
      <c r="I58" s="17">
        <f t="shared" si="2"/>
        <v>100</v>
      </c>
      <c r="J58" s="17">
        <v>39.9</v>
      </c>
      <c r="K58" s="19">
        <f t="shared" si="3"/>
        <v>4.7000000000000028</v>
      </c>
      <c r="L58" s="20"/>
    </row>
    <row r="59" spans="1:16" s="23" customFormat="1" ht="15" x14ac:dyDescent="0.25">
      <c r="A59" s="71" t="s">
        <v>47</v>
      </c>
      <c r="B59" s="49">
        <v>3631.4190000000003</v>
      </c>
      <c r="C59" s="13">
        <f>SUM(C60:C73)</f>
        <v>674.048</v>
      </c>
      <c r="D59" s="13">
        <f t="shared" si="0"/>
        <v>18.561559544629798</v>
      </c>
      <c r="E59" s="13">
        <v>1176.0999999999999</v>
      </c>
      <c r="F59" s="15">
        <f t="shared" si="1"/>
        <v>-502.05199999999991</v>
      </c>
      <c r="G59" s="14">
        <v>2828.9303999999997</v>
      </c>
      <c r="H59" s="13">
        <f>SUM(H60:H73)</f>
        <v>1344.576</v>
      </c>
      <c r="I59" s="13">
        <f t="shared" si="2"/>
        <v>47.529483228007315</v>
      </c>
      <c r="J59" s="13">
        <v>1591.7</v>
      </c>
      <c r="K59" s="15">
        <f t="shared" si="3"/>
        <v>-247.12400000000002</v>
      </c>
      <c r="L59" s="11"/>
      <c r="P59" s="22"/>
    </row>
    <row r="60" spans="1:16" x14ac:dyDescent="0.2">
      <c r="A60" s="72" t="s">
        <v>48</v>
      </c>
      <c r="B60" s="86">
        <v>622.9</v>
      </c>
      <c r="C60" s="17">
        <v>90</v>
      </c>
      <c r="D60" s="17">
        <f t="shared" si="0"/>
        <v>14.448547118317547</v>
      </c>
      <c r="E60" s="17">
        <v>240.2</v>
      </c>
      <c r="F60" s="19">
        <f t="shared" si="1"/>
        <v>-150.19999999999999</v>
      </c>
      <c r="G60" s="18">
        <v>383.1</v>
      </c>
      <c r="H60" s="17">
        <v>90</v>
      </c>
      <c r="I60" s="17">
        <f t="shared" si="2"/>
        <v>23.492560689115113</v>
      </c>
      <c r="J60" s="17">
        <v>189.9</v>
      </c>
      <c r="K60" s="19">
        <f t="shared" si="3"/>
        <v>-99.9</v>
      </c>
      <c r="P60" s="22"/>
    </row>
    <row r="61" spans="1:16" x14ac:dyDescent="0.2">
      <c r="A61" s="72" t="s">
        <v>49</v>
      </c>
      <c r="B61" s="86">
        <v>38.929000000000002</v>
      </c>
      <c r="C61" s="17">
        <v>22</v>
      </c>
      <c r="D61" s="138">
        <f t="shared" si="0"/>
        <v>56.513139304888384</v>
      </c>
      <c r="E61" s="17">
        <v>4.9000000000000004</v>
      </c>
      <c r="F61" s="19">
        <f t="shared" si="1"/>
        <v>17.100000000000001</v>
      </c>
      <c r="G61" s="18">
        <v>35.121000000000002</v>
      </c>
      <c r="H61" s="17">
        <v>95</v>
      </c>
      <c r="I61" s="17">
        <f t="shared" si="2"/>
        <v>270.49343697502917</v>
      </c>
      <c r="J61" s="17">
        <v>8.6999999999999993</v>
      </c>
      <c r="K61" s="19">
        <f t="shared" si="3"/>
        <v>86.3</v>
      </c>
      <c r="P61" s="22"/>
    </row>
    <row r="62" spans="1:16" x14ac:dyDescent="0.2">
      <c r="A62" s="72" t="s">
        <v>50</v>
      </c>
      <c r="B62" s="86">
        <v>61.5</v>
      </c>
      <c r="C62" s="17">
        <v>16.8</v>
      </c>
      <c r="D62" s="17">
        <f t="shared" si="0"/>
        <v>27.31707317073171</v>
      </c>
      <c r="E62" s="17">
        <v>40</v>
      </c>
      <c r="F62" s="19">
        <f t="shared" si="1"/>
        <v>-23.2</v>
      </c>
      <c r="G62" s="18">
        <v>144.5</v>
      </c>
      <c r="H62" s="17">
        <v>85.6</v>
      </c>
      <c r="I62" s="17">
        <f t="shared" si="2"/>
        <v>59.238754325259514</v>
      </c>
      <c r="J62" s="17">
        <v>128</v>
      </c>
      <c r="K62" s="19">
        <f t="shared" si="3"/>
        <v>-42.400000000000006</v>
      </c>
      <c r="P62" s="22"/>
    </row>
    <row r="63" spans="1:16" x14ac:dyDescent="0.2">
      <c r="A63" s="72" t="s">
        <v>51</v>
      </c>
      <c r="B63" s="86">
        <v>429.2</v>
      </c>
      <c r="C63" s="17">
        <v>60.2</v>
      </c>
      <c r="D63" s="17">
        <f t="shared" si="0"/>
        <v>14.02609506057782</v>
      </c>
      <c r="E63" s="17">
        <v>197.6</v>
      </c>
      <c r="F63" s="19">
        <f t="shared" si="1"/>
        <v>-137.39999999999998</v>
      </c>
      <c r="G63" s="18">
        <v>395.4</v>
      </c>
      <c r="H63" s="17">
        <v>270</v>
      </c>
      <c r="I63" s="17">
        <f t="shared" si="2"/>
        <v>68.285280728376335</v>
      </c>
      <c r="J63" s="17">
        <v>333.4</v>
      </c>
      <c r="K63" s="19">
        <f t="shared" si="3"/>
        <v>-63.399999999999977</v>
      </c>
      <c r="P63" s="22"/>
    </row>
    <row r="64" spans="1:16" x14ac:dyDescent="0.2">
      <c r="A64" s="72" t="s">
        <v>52</v>
      </c>
      <c r="B64" s="86">
        <v>75</v>
      </c>
      <c r="C64" s="17">
        <v>13.548</v>
      </c>
      <c r="D64" s="17">
        <f t="shared" si="0"/>
        <v>18.064</v>
      </c>
      <c r="E64" s="17"/>
      <c r="F64" s="19">
        <f t="shared" si="1"/>
        <v>13.548</v>
      </c>
      <c r="G64" s="18">
        <v>148</v>
      </c>
      <c r="H64" s="17">
        <v>57.759</v>
      </c>
      <c r="I64" s="17">
        <f t="shared" si="2"/>
        <v>39.026351351351352</v>
      </c>
      <c r="J64" s="17"/>
      <c r="K64" s="19">
        <f t="shared" si="3"/>
        <v>57.759</v>
      </c>
      <c r="P64" s="22"/>
    </row>
    <row r="65" spans="1:16" x14ac:dyDescent="0.2">
      <c r="A65" s="72" t="s">
        <v>53</v>
      </c>
      <c r="B65" s="86">
        <v>83.9</v>
      </c>
      <c r="C65" s="17">
        <v>15.8</v>
      </c>
      <c r="D65" s="17">
        <f t="shared" si="0"/>
        <v>18.831942789034564</v>
      </c>
      <c r="E65" s="17">
        <v>26</v>
      </c>
      <c r="F65" s="19">
        <f t="shared" si="1"/>
        <v>-10.199999999999999</v>
      </c>
      <c r="G65" s="18">
        <v>105.5</v>
      </c>
      <c r="H65" s="17">
        <v>24.6</v>
      </c>
      <c r="I65" s="17">
        <f t="shared" si="2"/>
        <v>23.317535545023699</v>
      </c>
      <c r="J65" s="17">
        <v>40.200000000000003</v>
      </c>
      <c r="K65" s="19">
        <f t="shared" si="3"/>
        <v>-15.600000000000001</v>
      </c>
      <c r="P65" s="22"/>
    </row>
    <row r="66" spans="1:16" x14ac:dyDescent="0.2">
      <c r="A66" s="72" t="s">
        <v>54</v>
      </c>
      <c r="B66" s="86">
        <v>101.5</v>
      </c>
      <c r="C66" s="17">
        <v>3.0920000000000001</v>
      </c>
      <c r="D66" s="17">
        <f t="shared" si="0"/>
        <v>3.046305418719212</v>
      </c>
      <c r="E66" s="17">
        <v>14.5</v>
      </c>
      <c r="F66" s="19">
        <f t="shared" si="1"/>
        <v>-11.407999999999999</v>
      </c>
      <c r="G66" s="18">
        <v>71.78</v>
      </c>
      <c r="H66" s="17">
        <v>4.3680000000000003</v>
      </c>
      <c r="I66" s="17">
        <f t="shared" si="2"/>
        <v>6.0852605182502097</v>
      </c>
      <c r="J66" s="17">
        <v>17</v>
      </c>
      <c r="K66" s="19">
        <f t="shared" si="3"/>
        <v>-12.632</v>
      </c>
      <c r="P66" s="22"/>
    </row>
    <row r="67" spans="1:16" x14ac:dyDescent="0.2">
      <c r="A67" s="72" t="s">
        <v>55</v>
      </c>
      <c r="B67" s="86">
        <v>74</v>
      </c>
      <c r="C67" s="17">
        <v>3.5</v>
      </c>
      <c r="D67" s="17">
        <f t="shared" si="0"/>
        <v>4.7297297297297298</v>
      </c>
      <c r="E67" s="17">
        <v>5.75</v>
      </c>
      <c r="F67" s="19">
        <f t="shared" si="1"/>
        <v>-2.25</v>
      </c>
      <c r="G67" s="18">
        <v>97</v>
      </c>
      <c r="H67" s="17">
        <v>8</v>
      </c>
      <c r="I67" s="17">
        <f t="shared" si="2"/>
        <v>8.2474226804123703</v>
      </c>
      <c r="J67" s="17">
        <v>18.3</v>
      </c>
      <c r="K67" s="19">
        <f t="shared" si="3"/>
        <v>-10.3</v>
      </c>
      <c r="P67" s="22"/>
    </row>
    <row r="68" spans="1:16" x14ac:dyDescent="0.2">
      <c r="A68" s="72" t="s">
        <v>56</v>
      </c>
      <c r="B68" s="86">
        <v>111.7</v>
      </c>
      <c r="C68" s="17">
        <v>45.4</v>
      </c>
      <c r="D68" s="17">
        <f t="shared" si="0"/>
        <v>40.644583706356308</v>
      </c>
      <c r="E68" s="17">
        <v>56.7</v>
      </c>
      <c r="F68" s="19">
        <f t="shared" si="1"/>
        <v>-11.300000000000004</v>
      </c>
      <c r="G68" s="18">
        <v>139.09039999999999</v>
      </c>
      <c r="H68" s="17">
        <v>77.2</v>
      </c>
      <c r="I68" s="17">
        <f t="shared" si="2"/>
        <v>55.503471123815885</v>
      </c>
      <c r="J68" s="17">
        <v>88.5</v>
      </c>
      <c r="K68" s="19">
        <f t="shared" si="3"/>
        <v>-11.299999999999997</v>
      </c>
      <c r="P68" s="22"/>
    </row>
    <row r="69" spans="1:16" x14ac:dyDescent="0.2">
      <c r="A69" s="72" t="s">
        <v>57</v>
      </c>
      <c r="B69" s="86">
        <v>1373.8</v>
      </c>
      <c r="C69" s="17">
        <v>177.5</v>
      </c>
      <c r="D69" s="17">
        <f t="shared" si="0"/>
        <v>12.920366865628186</v>
      </c>
      <c r="E69" s="17">
        <v>190.4</v>
      </c>
      <c r="F69" s="19">
        <f t="shared" si="1"/>
        <v>-12.900000000000006</v>
      </c>
      <c r="G69" s="18">
        <v>464.3</v>
      </c>
      <c r="H69" s="17">
        <v>165.7</v>
      </c>
      <c r="I69" s="17">
        <f t="shared" si="2"/>
        <v>35.688132672840837</v>
      </c>
      <c r="J69" s="17">
        <v>158</v>
      </c>
      <c r="K69" s="19">
        <f t="shared" si="3"/>
        <v>7.6999999999999886</v>
      </c>
      <c r="P69" s="22"/>
    </row>
    <row r="70" spans="1:16" x14ac:dyDescent="0.2">
      <c r="A70" s="72" t="s">
        <v>58</v>
      </c>
      <c r="B70" s="86">
        <v>146.30000000000001</v>
      </c>
      <c r="C70" s="17">
        <v>44.606000000000002</v>
      </c>
      <c r="D70" s="17">
        <f t="shared" si="0"/>
        <v>30.489405331510593</v>
      </c>
      <c r="E70" s="17">
        <v>107.5</v>
      </c>
      <c r="F70" s="19">
        <f t="shared" si="1"/>
        <v>-62.893999999999998</v>
      </c>
      <c r="G70" s="18">
        <v>97.7</v>
      </c>
      <c r="H70" s="17">
        <v>50.466000000000001</v>
      </c>
      <c r="I70" s="17">
        <f t="shared" si="2"/>
        <v>51.654042988741047</v>
      </c>
      <c r="J70" s="17">
        <v>82.9</v>
      </c>
      <c r="K70" s="19">
        <f t="shared" si="3"/>
        <v>-32.434000000000005</v>
      </c>
      <c r="P70" s="22"/>
    </row>
    <row r="71" spans="1:16" x14ac:dyDescent="0.2">
      <c r="A71" s="72" t="s">
        <v>59</v>
      </c>
      <c r="B71" s="86">
        <v>145.1</v>
      </c>
      <c r="C71" s="17">
        <v>39.4</v>
      </c>
      <c r="D71" s="17">
        <f t="shared" si="0"/>
        <v>27.153687112336321</v>
      </c>
      <c r="E71" s="17">
        <v>74</v>
      </c>
      <c r="F71" s="19">
        <f t="shared" si="1"/>
        <v>-34.6</v>
      </c>
      <c r="G71" s="18">
        <v>296</v>
      </c>
      <c r="H71" s="17">
        <v>150</v>
      </c>
      <c r="I71" s="17">
        <f t="shared" si="2"/>
        <v>50.675675675675677</v>
      </c>
      <c r="J71" s="17">
        <v>192</v>
      </c>
      <c r="K71" s="19">
        <f t="shared" si="3"/>
        <v>-42</v>
      </c>
      <c r="P71" s="22"/>
    </row>
    <row r="72" spans="1:16" x14ac:dyDescent="0.2">
      <c r="A72" s="72" t="s">
        <v>60</v>
      </c>
      <c r="B72" s="86">
        <v>243.56</v>
      </c>
      <c r="C72" s="17">
        <v>103.7</v>
      </c>
      <c r="D72" s="17">
        <f t="shared" si="0"/>
        <v>42.576777796025624</v>
      </c>
      <c r="E72" s="17">
        <v>155.72</v>
      </c>
      <c r="F72" s="19">
        <f t="shared" si="1"/>
        <v>-52.019999999999996</v>
      </c>
      <c r="G72" s="18">
        <v>337.85</v>
      </c>
      <c r="H72" s="17">
        <v>210.6</v>
      </c>
      <c r="I72" s="17">
        <f t="shared" si="2"/>
        <v>62.335355927186619</v>
      </c>
      <c r="J72" s="17">
        <v>253.06</v>
      </c>
      <c r="K72" s="19">
        <f t="shared" si="3"/>
        <v>-42.460000000000008</v>
      </c>
      <c r="P72" s="22"/>
    </row>
    <row r="73" spans="1:16" s="22" customFormat="1" x14ac:dyDescent="0.2">
      <c r="A73" s="72" t="s">
        <v>61</v>
      </c>
      <c r="B73" s="86">
        <v>124.03</v>
      </c>
      <c r="C73" s="17">
        <v>38.502000000000002</v>
      </c>
      <c r="D73" s="17">
        <f t="shared" si="0"/>
        <v>31.042489720228978</v>
      </c>
      <c r="E73" s="17">
        <v>62.8</v>
      </c>
      <c r="F73" s="19">
        <f t="shared" si="1"/>
        <v>-24.297999999999995</v>
      </c>
      <c r="G73" s="18">
        <v>113.589</v>
      </c>
      <c r="H73" s="17">
        <v>55.283000000000001</v>
      </c>
      <c r="I73" s="17">
        <f t="shared" si="2"/>
        <v>48.669325374816225</v>
      </c>
      <c r="J73" s="17">
        <v>81.78</v>
      </c>
      <c r="K73" s="19">
        <f t="shared" si="3"/>
        <v>-26.497</v>
      </c>
      <c r="L73" s="20"/>
    </row>
    <row r="74" spans="1:16" s="23" customFormat="1" ht="15" x14ac:dyDescent="0.25">
      <c r="A74" s="71" t="s">
        <v>62</v>
      </c>
      <c r="B74" s="49">
        <v>2342.4299999999998</v>
      </c>
      <c r="C74" s="13">
        <f>SUM(C75:C80)-C78-C79</f>
        <v>25.818000000000001</v>
      </c>
      <c r="D74" s="13">
        <f t="shared" si="0"/>
        <v>1.1021887527055239</v>
      </c>
      <c r="E74" s="13">
        <v>182.4</v>
      </c>
      <c r="F74" s="15">
        <f t="shared" si="1"/>
        <v>-156.58199999999999</v>
      </c>
      <c r="G74" s="14">
        <v>717.02400000000011</v>
      </c>
      <c r="H74" s="13">
        <f>SUM(H75:H80)-H78-H79</f>
        <v>30.036000000000001</v>
      </c>
      <c r="I74" s="13">
        <f t="shared" si="2"/>
        <v>4.1889811219708122</v>
      </c>
      <c r="J74" s="13">
        <v>90.1</v>
      </c>
      <c r="K74" s="15">
        <f t="shared" si="3"/>
        <v>-60.063999999999993</v>
      </c>
      <c r="L74" s="11"/>
      <c r="P74" s="22"/>
    </row>
    <row r="75" spans="1:16" x14ac:dyDescent="0.2">
      <c r="A75" s="72" t="s">
        <v>63</v>
      </c>
      <c r="B75" s="86">
        <v>841.68600000000004</v>
      </c>
      <c r="C75" s="17">
        <v>4.6559999999999997</v>
      </c>
      <c r="D75" s="138">
        <f t="shared" si="0"/>
        <v>0.5531754122083532</v>
      </c>
      <c r="E75" s="17">
        <v>31.7</v>
      </c>
      <c r="F75" s="19">
        <f t="shared" si="1"/>
        <v>-27.044</v>
      </c>
      <c r="G75" s="18">
        <v>139.702</v>
      </c>
      <c r="H75" s="17">
        <v>1.4450000000000001</v>
      </c>
      <c r="I75" s="17">
        <f t="shared" si="2"/>
        <v>1.0343445333638746</v>
      </c>
      <c r="J75" s="17">
        <v>11.2</v>
      </c>
      <c r="K75" s="19">
        <f t="shared" si="3"/>
        <v>-9.754999999999999</v>
      </c>
      <c r="P75" s="22"/>
    </row>
    <row r="76" spans="1:16" x14ac:dyDescent="0.2">
      <c r="A76" s="72" t="s">
        <v>64</v>
      </c>
      <c r="B76" s="86">
        <v>148.47200000000001</v>
      </c>
      <c r="C76" s="17">
        <v>1.8620000000000001</v>
      </c>
      <c r="D76" s="17">
        <f t="shared" ref="D76:D108" si="5">C76/B76*100</f>
        <v>1.2541085187779515</v>
      </c>
      <c r="E76" s="17">
        <v>61.765999999999998</v>
      </c>
      <c r="F76" s="19">
        <f t="shared" ref="F76:F108" si="6">C76-E76</f>
        <v>-59.903999999999996</v>
      </c>
      <c r="G76" s="18">
        <v>138.63399999999999</v>
      </c>
      <c r="H76" s="17">
        <v>1.2509999999999999</v>
      </c>
      <c r="I76" s="138">
        <f t="shared" ref="I76:I108" si="7">H76/G76*100</f>
        <v>0.90237604050954312</v>
      </c>
      <c r="J76" s="17">
        <v>36.69</v>
      </c>
      <c r="K76" s="19">
        <f t="shared" ref="K76:K108" si="8">H76-J76</f>
        <v>-35.439</v>
      </c>
      <c r="P76" s="22"/>
    </row>
    <row r="77" spans="1:16" hidden="1" x14ac:dyDescent="0.2">
      <c r="A77" s="72" t="s">
        <v>65</v>
      </c>
      <c r="B77" s="86">
        <v>411.17200000000003</v>
      </c>
      <c r="C77" s="17">
        <v>0</v>
      </c>
      <c r="D77" s="17">
        <f t="shared" si="5"/>
        <v>0</v>
      </c>
      <c r="E77" s="17">
        <v>18.899999999999999</v>
      </c>
      <c r="F77" s="19">
        <f t="shared" si="6"/>
        <v>-18.899999999999999</v>
      </c>
      <c r="G77" s="18">
        <v>141.38800000000001</v>
      </c>
      <c r="H77" s="17">
        <v>0</v>
      </c>
      <c r="I77" s="17">
        <f t="shared" si="7"/>
        <v>0</v>
      </c>
      <c r="J77" s="17">
        <v>11</v>
      </c>
      <c r="K77" s="19">
        <f t="shared" si="8"/>
        <v>-11</v>
      </c>
      <c r="P77" s="22"/>
    </row>
    <row r="78" spans="1:16" hidden="1" x14ac:dyDescent="0.2">
      <c r="A78" s="72" t="s">
        <v>66</v>
      </c>
      <c r="B78" s="86"/>
      <c r="C78" s="17">
        <v>0</v>
      </c>
      <c r="D78" s="17" t="e">
        <f t="shared" si="5"/>
        <v>#DIV/0!</v>
      </c>
      <c r="E78" s="17"/>
      <c r="F78" s="19">
        <f t="shared" si="6"/>
        <v>0</v>
      </c>
      <c r="G78" s="18"/>
      <c r="H78" s="17">
        <v>0</v>
      </c>
      <c r="I78" s="17" t="e">
        <f t="shared" si="7"/>
        <v>#DIV/0!</v>
      </c>
      <c r="J78" s="17"/>
      <c r="K78" s="19">
        <f t="shared" si="8"/>
        <v>0</v>
      </c>
      <c r="P78" s="22"/>
    </row>
    <row r="79" spans="1:16" hidden="1" x14ac:dyDescent="0.2">
      <c r="A79" s="72" t="s">
        <v>67</v>
      </c>
      <c r="B79" s="86"/>
      <c r="C79" s="17">
        <v>0</v>
      </c>
      <c r="D79" s="17" t="e">
        <f t="shared" si="5"/>
        <v>#DIV/0!</v>
      </c>
      <c r="E79" s="17"/>
      <c r="F79" s="19">
        <f t="shared" si="6"/>
        <v>0</v>
      </c>
      <c r="G79" s="18"/>
      <c r="H79" s="17">
        <v>0</v>
      </c>
      <c r="I79" s="17" t="e">
        <f t="shared" si="7"/>
        <v>#DIV/0!</v>
      </c>
      <c r="J79" s="17"/>
      <c r="K79" s="19">
        <f t="shared" si="8"/>
        <v>0</v>
      </c>
      <c r="P79" s="22"/>
    </row>
    <row r="80" spans="1:16" s="22" customFormat="1" x14ac:dyDescent="0.2">
      <c r="A80" s="72" t="s">
        <v>68</v>
      </c>
      <c r="B80" s="86">
        <v>941.1</v>
      </c>
      <c r="C80" s="17">
        <v>19.3</v>
      </c>
      <c r="D80" s="17">
        <f t="shared" si="5"/>
        <v>2.0507916268196791</v>
      </c>
      <c r="E80" s="17">
        <v>70.05</v>
      </c>
      <c r="F80" s="19">
        <f t="shared" si="6"/>
        <v>-50.75</v>
      </c>
      <c r="G80" s="18">
        <v>297.3</v>
      </c>
      <c r="H80" s="17">
        <v>27.34</v>
      </c>
      <c r="I80" s="17">
        <f t="shared" si="7"/>
        <v>9.1960982172889345</v>
      </c>
      <c r="J80" s="17">
        <v>31.24</v>
      </c>
      <c r="K80" s="19">
        <f t="shared" si="8"/>
        <v>-3.8999999999999986</v>
      </c>
      <c r="L80" s="20"/>
    </row>
    <row r="81" spans="1:12" s="23" customFormat="1" ht="15" x14ac:dyDescent="0.25">
      <c r="A81" s="71" t="s">
        <v>69</v>
      </c>
      <c r="B81" s="49">
        <v>5853.8249999999998</v>
      </c>
      <c r="C81" s="13">
        <f>SUM(C82:C97)-C88-C89-C91-C97</f>
        <v>114.996</v>
      </c>
      <c r="D81" s="13">
        <f t="shared" si="5"/>
        <v>1.9644591356933288</v>
      </c>
      <c r="E81" s="13">
        <v>362</v>
      </c>
      <c r="F81" s="15">
        <f t="shared" si="6"/>
        <v>-247.00400000000002</v>
      </c>
      <c r="G81" s="14">
        <v>1176.027</v>
      </c>
      <c r="H81" s="13">
        <f>SUM(H82:H97)-H88-H89-H91-H97</f>
        <v>57.428999999999995</v>
      </c>
      <c r="I81" s="13">
        <f t="shared" si="7"/>
        <v>4.8833062506217964</v>
      </c>
      <c r="J81" s="13">
        <v>143.80000000000001</v>
      </c>
      <c r="K81" s="15">
        <f t="shared" si="8"/>
        <v>-86.371000000000009</v>
      </c>
      <c r="L81" s="11"/>
    </row>
    <row r="82" spans="1:12" hidden="1" x14ac:dyDescent="0.2">
      <c r="A82" s="72" t="s">
        <v>70</v>
      </c>
      <c r="B82" s="86">
        <v>0.93300000000000005</v>
      </c>
      <c r="C82" s="17">
        <v>0</v>
      </c>
      <c r="D82" s="17">
        <f t="shared" si="5"/>
        <v>0</v>
      </c>
      <c r="E82" s="17"/>
      <c r="F82" s="19">
        <f t="shared" si="6"/>
        <v>0</v>
      </c>
      <c r="G82" s="18">
        <v>0.28999999999999998</v>
      </c>
      <c r="H82" s="17">
        <v>0</v>
      </c>
      <c r="I82" s="17">
        <f t="shared" si="7"/>
        <v>0</v>
      </c>
      <c r="J82" s="17"/>
      <c r="K82" s="19">
        <f t="shared" si="8"/>
        <v>0</v>
      </c>
    </row>
    <row r="83" spans="1:12" x14ac:dyDescent="0.2">
      <c r="A83" s="72" t="s">
        <v>71</v>
      </c>
      <c r="B83" s="86">
        <v>35.822000000000003</v>
      </c>
      <c r="C83" s="17">
        <v>9.7159999999999993</v>
      </c>
      <c r="D83" s="17">
        <f t="shared" si="5"/>
        <v>27.122997040924567</v>
      </c>
      <c r="E83" s="17"/>
      <c r="F83" s="19">
        <f t="shared" si="6"/>
        <v>9.7159999999999993</v>
      </c>
      <c r="G83" s="18">
        <v>5.6139999999999999</v>
      </c>
      <c r="H83" s="17">
        <v>0.54900000000000004</v>
      </c>
      <c r="I83" s="17">
        <f t="shared" si="7"/>
        <v>9.7791236195226219</v>
      </c>
      <c r="J83" s="17"/>
      <c r="K83" s="19">
        <f t="shared" si="8"/>
        <v>0.54900000000000004</v>
      </c>
    </row>
    <row r="84" spans="1:12" hidden="1" x14ac:dyDescent="0.2">
      <c r="A84" s="72" t="s">
        <v>72</v>
      </c>
      <c r="B84" s="86">
        <v>4.4000000000000004</v>
      </c>
      <c r="C84" s="17">
        <v>0</v>
      </c>
      <c r="D84" s="17">
        <f t="shared" si="5"/>
        <v>0</v>
      </c>
      <c r="E84" s="17"/>
      <c r="F84" s="19">
        <f t="shared" si="6"/>
        <v>0</v>
      </c>
      <c r="G84" s="18">
        <v>1.7</v>
      </c>
      <c r="H84" s="17">
        <v>0</v>
      </c>
      <c r="I84" s="17">
        <f t="shared" si="7"/>
        <v>0</v>
      </c>
      <c r="J84" s="17"/>
      <c r="K84" s="19">
        <f t="shared" si="8"/>
        <v>0</v>
      </c>
    </row>
    <row r="85" spans="1:12" x14ac:dyDescent="0.2">
      <c r="A85" s="72" t="s">
        <v>73</v>
      </c>
      <c r="B85" s="86">
        <v>52.1</v>
      </c>
      <c r="C85" s="17">
        <v>7.6379999999999999</v>
      </c>
      <c r="D85" s="17">
        <f t="shared" si="5"/>
        <v>14.660268714011515</v>
      </c>
      <c r="E85" s="17"/>
      <c r="F85" s="19">
        <f t="shared" si="6"/>
        <v>7.6379999999999999</v>
      </c>
      <c r="G85" s="18">
        <v>11.2</v>
      </c>
      <c r="H85" s="17">
        <v>1.599</v>
      </c>
      <c r="I85" s="17">
        <f t="shared" si="7"/>
        <v>14.276785714285714</v>
      </c>
      <c r="J85" s="17"/>
      <c r="K85" s="19">
        <f t="shared" si="8"/>
        <v>1.599</v>
      </c>
    </row>
    <row r="86" spans="1:12" x14ac:dyDescent="0.2">
      <c r="A86" s="72" t="s">
        <v>74</v>
      </c>
      <c r="B86" s="86">
        <v>1896</v>
      </c>
      <c r="C86" s="17">
        <v>6.2</v>
      </c>
      <c r="D86" s="17">
        <f t="shared" si="5"/>
        <v>0.3270042194092827</v>
      </c>
      <c r="E86" s="17">
        <v>161.19999999999999</v>
      </c>
      <c r="F86" s="19">
        <f t="shared" si="6"/>
        <v>-155</v>
      </c>
      <c r="G86" s="18">
        <v>260</v>
      </c>
      <c r="H86" s="17">
        <v>7.1</v>
      </c>
      <c r="I86" s="17">
        <f t="shared" si="7"/>
        <v>2.7307692307692308</v>
      </c>
      <c r="J86" s="17">
        <v>79.8</v>
      </c>
      <c r="K86" s="19">
        <f t="shared" si="8"/>
        <v>-72.7</v>
      </c>
    </row>
    <row r="87" spans="1:12" x14ac:dyDescent="0.2">
      <c r="A87" s="72" t="s">
        <v>75</v>
      </c>
      <c r="B87" s="86">
        <v>662.6</v>
      </c>
      <c r="C87" s="17">
        <v>64.072000000000003</v>
      </c>
      <c r="D87" s="17">
        <f t="shared" si="5"/>
        <v>9.6697856927256272</v>
      </c>
      <c r="E87" s="17">
        <v>130.31</v>
      </c>
      <c r="F87" s="19">
        <f t="shared" si="6"/>
        <v>-66.238</v>
      </c>
      <c r="G87" s="18">
        <v>149.4</v>
      </c>
      <c r="H87" s="17">
        <v>11.981</v>
      </c>
      <c r="I87" s="17">
        <f t="shared" si="7"/>
        <v>8.0194109772423019</v>
      </c>
      <c r="J87" s="17">
        <v>23.92</v>
      </c>
      <c r="K87" s="19">
        <f t="shared" si="8"/>
        <v>-11.939000000000002</v>
      </c>
    </row>
    <row r="88" spans="1:12" hidden="1" x14ac:dyDescent="0.2">
      <c r="A88" s="72" t="s">
        <v>76</v>
      </c>
      <c r="B88" s="86"/>
      <c r="C88" s="17">
        <v>0</v>
      </c>
      <c r="D88" s="17" t="e">
        <f t="shared" si="5"/>
        <v>#DIV/0!</v>
      </c>
      <c r="E88" s="17"/>
      <c r="F88" s="19">
        <f t="shared" si="6"/>
        <v>0</v>
      </c>
      <c r="G88" s="18"/>
      <c r="H88" s="17">
        <v>0</v>
      </c>
      <c r="I88" s="17" t="e">
        <f t="shared" si="7"/>
        <v>#DIV/0!</v>
      </c>
      <c r="J88" s="17"/>
      <c r="K88" s="19">
        <f t="shared" si="8"/>
        <v>0</v>
      </c>
    </row>
    <row r="89" spans="1:12" hidden="1" x14ac:dyDescent="0.2">
      <c r="A89" s="72" t="s">
        <v>77</v>
      </c>
      <c r="B89" s="86"/>
      <c r="C89" s="17">
        <v>0</v>
      </c>
      <c r="D89" s="17" t="e">
        <f t="shared" si="5"/>
        <v>#DIV/0!</v>
      </c>
      <c r="E89" s="17"/>
      <c r="F89" s="19">
        <f t="shared" si="6"/>
        <v>0</v>
      </c>
      <c r="G89" s="18"/>
      <c r="H89" s="17">
        <v>0</v>
      </c>
      <c r="I89" s="17" t="e">
        <f t="shared" si="7"/>
        <v>#DIV/0!</v>
      </c>
      <c r="J89" s="17"/>
      <c r="K89" s="19">
        <f t="shared" si="8"/>
        <v>0</v>
      </c>
    </row>
    <row r="90" spans="1:12" x14ac:dyDescent="0.2">
      <c r="A90" s="72" t="s">
        <v>78</v>
      </c>
      <c r="B90" s="86">
        <v>244.7</v>
      </c>
      <c r="C90" s="17">
        <v>12.77</v>
      </c>
      <c r="D90" s="17">
        <f t="shared" si="5"/>
        <v>5.2186350633428695</v>
      </c>
      <c r="E90" s="17">
        <v>41.28</v>
      </c>
      <c r="F90" s="19">
        <f t="shared" si="6"/>
        <v>-28.51</v>
      </c>
      <c r="G90" s="18">
        <v>88.6</v>
      </c>
      <c r="H90" s="17">
        <v>16.399999999999999</v>
      </c>
      <c r="I90" s="17">
        <f t="shared" si="7"/>
        <v>18.510158013544018</v>
      </c>
      <c r="J90" s="17">
        <v>25.4</v>
      </c>
      <c r="K90" s="19">
        <f t="shared" si="8"/>
        <v>-9</v>
      </c>
    </row>
    <row r="91" spans="1:12" hidden="1" x14ac:dyDescent="0.2">
      <c r="A91" s="72" t="s">
        <v>79</v>
      </c>
      <c r="B91" s="86"/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2" x14ac:dyDescent="0.2">
      <c r="A92" s="72" t="s">
        <v>80</v>
      </c>
      <c r="B92" s="86">
        <v>262.3</v>
      </c>
      <c r="C92" s="17">
        <v>6</v>
      </c>
      <c r="D92" s="17">
        <f t="shared" si="5"/>
        <v>2.2874571101791843</v>
      </c>
      <c r="E92" s="17"/>
      <c r="F92" s="19">
        <f t="shared" si="6"/>
        <v>6</v>
      </c>
      <c r="G92" s="18">
        <v>109.483</v>
      </c>
      <c r="H92" s="17">
        <v>19.7</v>
      </c>
      <c r="I92" s="17">
        <f t="shared" si="7"/>
        <v>17.993661116337694</v>
      </c>
      <c r="J92" s="17"/>
      <c r="K92" s="19">
        <f t="shared" si="8"/>
        <v>19.7</v>
      </c>
    </row>
    <row r="93" spans="1:12" hidden="1" x14ac:dyDescent="0.2">
      <c r="A93" s="72" t="s">
        <v>81</v>
      </c>
      <c r="B93" s="86">
        <v>990</v>
      </c>
      <c r="C93" s="17">
        <v>0</v>
      </c>
      <c r="D93" s="17">
        <f t="shared" si="5"/>
        <v>0</v>
      </c>
      <c r="E93" s="17">
        <v>13.6</v>
      </c>
      <c r="F93" s="19">
        <f t="shared" si="6"/>
        <v>-13.6</v>
      </c>
      <c r="G93" s="18">
        <v>209</v>
      </c>
      <c r="H93" s="17">
        <v>0</v>
      </c>
      <c r="I93" s="17">
        <f t="shared" si="7"/>
        <v>0</v>
      </c>
      <c r="J93" s="17">
        <v>10.6</v>
      </c>
      <c r="K93" s="19">
        <f t="shared" si="8"/>
        <v>-10.6</v>
      </c>
    </row>
    <row r="94" spans="1:12" x14ac:dyDescent="0.2">
      <c r="A94" s="72" t="s">
        <v>82</v>
      </c>
      <c r="B94" s="86">
        <v>1538.8</v>
      </c>
      <c r="C94" s="17">
        <v>0.1</v>
      </c>
      <c r="D94" s="17">
        <f t="shared" si="5"/>
        <v>6.4985703145308037E-3</v>
      </c>
      <c r="E94" s="17">
        <v>15.6</v>
      </c>
      <c r="F94" s="19">
        <f t="shared" si="6"/>
        <v>-15.5</v>
      </c>
      <c r="G94" s="18">
        <v>320.5</v>
      </c>
      <c r="H94" s="17">
        <v>0</v>
      </c>
      <c r="I94" s="17">
        <f t="shared" si="7"/>
        <v>0</v>
      </c>
      <c r="J94" s="17">
        <v>4.0999999999999996</v>
      </c>
      <c r="K94" s="19">
        <f t="shared" si="8"/>
        <v>-4.0999999999999996</v>
      </c>
    </row>
    <row r="95" spans="1:12" hidden="1" x14ac:dyDescent="0.2">
      <c r="A95" s="72" t="s">
        <v>83</v>
      </c>
      <c r="B95" s="86">
        <v>108.57</v>
      </c>
      <c r="C95" s="17">
        <v>0</v>
      </c>
      <c r="D95" s="17">
        <f t="shared" si="5"/>
        <v>0</v>
      </c>
      <c r="E95" s="17"/>
      <c r="F95" s="19">
        <f t="shared" si="6"/>
        <v>0</v>
      </c>
      <c r="G95" s="18">
        <v>10.84</v>
      </c>
      <c r="H95" s="17">
        <v>0</v>
      </c>
      <c r="I95" s="17">
        <f t="shared" si="7"/>
        <v>0</v>
      </c>
      <c r="J95" s="17"/>
      <c r="K95" s="19">
        <f t="shared" si="8"/>
        <v>0</v>
      </c>
    </row>
    <row r="96" spans="1:12" x14ac:dyDescent="0.2">
      <c r="A96" s="72" t="s">
        <v>120</v>
      </c>
      <c r="B96" s="86">
        <v>57.6</v>
      </c>
      <c r="C96" s="17">
        <v>8.5</v>
      </c>
      <c r="D96" s="17">
        <f t="shared" si="5"/>
        <v>14.756944444444445</v>
      </c>
      <c r="E96" s="17"/>
      <c r="F96" s="19">
        <f t="shared" si="6"/>
        <v>8.5</v>
      </c>
      <c r="G96" s="18">
        <v>9.4</v>
      </c>
      <c r="H96" s="17">
        <v>0.1</v>
      </c>
      <c r="I96" s="17">
        <f t="shared" si="7"/>
        <v>1.0638297872340425</v>
      </c>
      <c r="J96" s="17"/>
      <c r="K96" s="19">
        <f t="shared" si="8"/>
        <v>0.1</v>
      </c>
    </row>
    <row r="97" spans="1:12" s="22" customFormat="1" hidden="1" x14ac:dyDescent="0.2">
      <c r="A97" s="72" t="s">
        <v>85</v>
      </c>
      <c r="B97" s="86"/>
      <c r="C97" s="17">
        <v>0</v>
      </c>
      <c r="D97" s="17" t="e">
        <f t="shared" si="5"/>
        <v>#DIV/0!</v>
      </c>
      <c r="E97" s="17"/>
      <c r="F97" s="19">
        <f t="shared" si="6"/>
        <v>0</v>
      </c>
      <c r="G97" s="18"/>
      <c r="H97" s="17">
        <v>0</v>
      </c>
      <c r="I97" s="17" t="e">
        <f t="shared" si="7"/>
        <v>#DIV/0!</v>
      </c>
      <c r="J97" s="17"/>
      <c r="K97" s="19">
        <f t="shared" si="8"/>
        <v>0</v>
      </c>
      <c r="L97" s="20"/>
    </row>
    <row r="98" spans="1:12" s="23" customFormat="1" ht="15" x14ac:dyDescent="0.25">
      <c r="A98" s="71" t="s">
        <v>86</v>
      </c>
      <c r="B98" s="49">
        <v>147.69999999999999</v>
      </c>
      <c r="C98" s="13">
        <f>SUM(C99:C108)-C104</f>
        <v>139.637</v>
      </c>
      <c r="D98" s="13">
        <f t="shared" si="5"/>
        <v>94.540961408259989</v>
      </c>
      <c r="E98" s="13">
        <v>129.1</v>
      </c>
      <c r="F98" s="15">
        <f t="shared" si="6"/>
        <v>10.537000000000006</v>
      </c>
      <c r="G98" s="14">
        <v>43.449999999999996</v>
      </c>
      <c r="H98" s="13">
        <f>SUM(H99:H108)-H104</f>
        <v>38.795000000000002</v>
      </c>
      <c r="I98" s="13">
        <f t="shared" si="7"/>
        <v>89.286536248561575</v>
      </c>
      <c r="J98" s="13">
        <v>41.9</v>
      </c>
      <c r="K98" s="15">
        <f t="shared" si="8"/>
        <v>-3.1049999999999969</v>
      </c>
      <c r="L98" s="11"/>
    </row>
    <row r="99" spans="1:12" hidden="1" x14ac:dyDescent="0.2">
      <c r="A99" s="72" t="s">
        <v>87</v>
      </c>
      <c r="B99" s="86">
        <v>1.7</v>
      </c>
      <c r="C99" s="17">
        <v>0</v>
      </c>
      <c r="D99" s="17">
        <f t="shared" si="5"/>
        <v>0</v>
      </c>
      <c r="E99" s="17"/>
      <c r="F99" s="19">
        <f t="shared" si="6"/>
        <v>0</v>
      </c>
      <c r="G99" s="18">
        <v>2.9</v>
      </c>
      <c r="H99" s="17">
        <v>0</v>
      </c>
      <c r="I99" s="17">
        <f t="shared" si="7"/>
        <v>0</v>
      </c>
      <c r="J99" s="17"/>
      <c r="K99" s="19">
        <f t="shared" si="8"/>
        <v>0</v>
      </c>
    </row>
    <row r="100" spans="1:12" s="22" customFormat="1" x14ac:dyDescent="0.2">
      <c r="A100" s="72" t="s">
        <v>88</v>
      </c>
      <c r="B100" s="86">
        <v>21</v>
      </c>
      <c r="C100" s="17">
        <v>14.686</v>
      </c>
      <c r="D100" s="17">
        <f t="shared" si="5"/>
        <v>69.933333333333337</v>
      </c>
      <c r="E100" s="17">
        <v>20.86</v>
      </c>
      <c r="F100" s="19">
        <f t="shared" si="6"/>
        <v>-6.1739999999999995</v>
      </c>
      <c r="G100" s="18">
        <v>4.5999999999999996</v>
      </c>
      <c r="H100" s="17">
        <v>4.657</v>
      </c>
      <c r="I100" s="17">
        <f t="shared" si="7"/>
        <v>101.23913043478261</v>
      </c>
      <c r="J100" s="17">
        <v>5.32</v>
      </c>
      <c r="K100" s="19">
        <f t="shared" si="8"/>
        <v>-0.66300000000000026</v>
      </c>
      <c r="L100" s="20"/>
    </row>
    <row r="101" spans="1:12" x14ac:dyDescent="0.2">
      <c r="A101" s="72" t="s">
        <v>89</v>
      </c>
      <c r="B101" s="86">
        <v>2.2000000000000002</v>
      </c>
      <c r="C101" s="17">
        <v>0.7</v>
      </c>
      <c r="D101" s="17">
        <f t="shared" si="5"/>
        <v>31.818181818181813</v>
      </c>
      <c r="E101" s="17">
        <v>1.77</v>
      </c>
      <c r="F101" s="19">
        <f t="shared" si="6"/>
        <v>-1.07</v>
      </c>
      <c r="G101" s="18">
        <v>0.9</v>
      </c>
      <c r="H101" s="17">
        <v>0.17799999999999999</v>
      </c>
      <c r="I101" s="17">
        <f t="shared" si="7"/>
        <v>19.777777777777779</v>
      </c>
      <c r="J101" s="17">
        <v>0.56999999999999995</v>
      </c>
      <c r="K101" s="19">
        <f t="shared" si="8"/>
        <v>-0.39199999999999996</v>
      </c>
    </row>
    <row r="102" spans="1:12" s="22" customFormat="1" x14ac:dyDescent="0.2">
      <c r="A102" s="72" t="s">
        <v>90</v>
      </c>
      <c r="B102" s="86">
        <v>121.6</v>
      </c>
      <c r="C102" s="17">
        <v>123.521</v>
      </c>
      <c r="D102" s="17">
        <f>C102/B102*100</f>
        <v>101.57976973684211</v>
      </c>
      <c r="E102" s="17">
        <v>105.6</v>
      </c>
      <c r="F102" s="19">
        <f>C102-E102</f>
        <v>17.921000000000006</v>
      </c>
      <c r="G102" s="18">
        <v>32.9</v>
      </c>
      <c r="H102" s="17">
        <v>33.06</v>
      </c>
      <c r="I102" s="17">
        <f t="shared" si="7"/>
        <v>100.48632218844986</v>
      </c>
      <c r="J102" s="17">
        <v>34.92</v>
      </c>
      <c r="K102" s="19">
        <f t="shared" si="8"/>
        <v>-1.8599999999999994</v>
      </c>
      <c r="L102" s="20"/>
    </row>
    <row r="103" spans="1:12" hidden="1" x14ac:dyDescent="0.2">
      <c r="A103" s="72" t="s">
        <v>143</v>
      </c>
      <c r="B103" s="86"/>
      <c r="C103" s="17"/>
      <c r="D103" s="17" t="e">
        <f t="shared" si="5"/>
        <v>#DIV/0!</v>
      </c>
      <c r="E103" s="17"/>
      <c r="F103" s="19">
        <f t="shared" si="6"/>
        <v>0</v>
      </c>
      <c r="G103" s="18">
        <v>0.15</v>
      </c>
      <c r="H103" s="17"/>
      <c r="I103" s="17">
        <f t="shared" si="7"/>
        <v>0</v>
      </c>
      <c r="J103" s="17"/>
      <c r="K103" s="19">
        <f t="shared" si="8"/>
        <v>0</v>
      </c>
    </row>
    <row r="104" spans="1:12" hidden="1" x14ac:dyDescent="0.2">
      <c r="A104" s="72" t="s">
        <v>92</v>
      </c>
      <c r="B104" s="86"/>
      <c r="C104" s="17"/>
      <c r="D104" s="17" t="e">
        <f t="shared" si="5"/>
        <v>#DIV/0!</v>
      </c>
      <c r="E104" s="17"/>
      <c r="F104" s="19">
        <f t="shared" si="6"/>
        <v>0</v>
      </c>
      <c r="G104" s="18"/>
      <c r="H104" s="17"/>
      <c r="I104" s="17" t="e">
        <f t="shared" si="7"/>
        <v>#DIV/0!</v>
      </c>
      <c r="J104" s="17"/>
      <c r="K104" s="19">
        <f t="shared" si="8"/>
        <v>0</v>
      </c>
    </row>
    <row r="105" spans="1:12" hidden="1" x14ac:dyDescent="0.2">
      <c r="A105" s="72" t="s">
        <v>93</v>
      </c>
      <c r="B105" s="86"/>
      <c r="C105" s="17"/>
      <c r="D105" s="17" t="e">
        <f t="shared" si="5"/>
        <v>#DIV/0!</v>
      </c>
      <c r="E105" s="17"/>
      <c r="F105" s="19">
        <f t="shared" si="6"/>
        <v>0</v>
      </c>
      <c r="G105" s="18"/>
      <c r="H105" s="17"/>
      <c r="I105" s="17" t="e">
        <f t="shared" si="7"/>
        <v>#DIV/0!</v>
      </c>
      <c r="J105" s="17"/>
      <c r="K105" s="19">
        <f t="shared" si="8"/>
        <v>0</v>
      </c>
    </row>
    <row r="106" spans="1:12" hidden="1" x14ac:dyDescent="0.2">
      <c r="A106" s="72" t="s">
        <v>94</v>
      </c>
      <c r="B106" s="86"/>
      <c r="C106" s="17"/>
      <c r="D106" s="17" t="e">
        <f t="shared" si="5"/>
        <v>#DIV/0!</v>
      </c>
      <c r="E106" s="17"/>
      <c r="F106" s="19">
        <f t="shared" si="6"/>
        <v>0</v>
      </c>
      <c r="G106" s="18"/>
      <c r="H106" s="17"/>
      <c r="I106" s="17" t="e">
        <f t="shared" si="7"/>
        <v>#DIV/0!</v>
      </c>
      <c r="J106" s="17"/>
      <c r="K106" s="19">
        <f t="shared" si="8"/>
        <v>0</v>
      </c>
    </row>
    <row r="107" spans="1:12" s="22" customFormat="1" x14ac:dyDescent="0.2">
      <c r="A107" s="74" t="s">
        <v>95</v>
      </c>
      <c r="B107" s="87">
        <v>1.2</v>
      </c>
      <c r="C107" s="25">
        <v>0.73</v>
      </c>
      <c r="D107" s="25">
        <f t="shared" si="5"/>
        <v>60.833333333333343</v>
      </c>
      <c r="E107" s="25">
        <v>0.9</v>
      </c>
      <c r="F107" s="26">
        <f t="shared" si="6"/>
        <v>-0.17000000000000004</v>
      </c>
      <c r="G107" s="108">
        <v>2</v>
      </c>
      <c r="H107" s="25">
        <v>0.9</v>
      </c>
      <c r="I107" s="25">
        <f t="shared" si="7"/>
        <v>45</v>
      </c>
      <c r="J107" s="25">
        <v>1.1000000000000001</v>
      </c>
      <c r="K107" s="26">
        <f t="shared" si="8"/>
        <v>-0.20000000000000007</v>
      </c>
      <c r="L107" s="20"/>
    </row>
    <row r="108" spans="1:12" hidden="1" x14ac:dyDescent="0.2">
      <c r="A108" s="101" t="s">
        <v>96</v>
      </c>
      <c r="B108" s="102"/>
      <c r="C108" s="103">
        <v>0</v>
      </c>
      <c r="D108" s="104" t="e">
        <f t="shared" si="5"/>
        <v>#DIV/0!</v>
      </c>
      <c r="E108" s="104"/>
      <c r="F108" s="105">
        <f t="shared" si="6"/>
        <v>0</v>
      </c>
      <c r="G108" s="106"/>
      <c r="H108" s="103">
        <v>0</v>
      </c>
      <c r="I108" s="104" t="e">
        <f t="shared" si="7"/>
        <v>#DIV/0!</v>
      </c>
      <c r="J108" s="104"/>
      <c r="K108" s="105">
        <f t="shared" si="8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Zeros="0" zoomScaleNormal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C46" sqref="C46"/>
    </sheetView>
  </sheetViews>
  <sheetFormatPr defaultRowHeight="14.25" x14ac:dyDescent="0.2"/>
  <cols>
    <col min="1" max="1" width="30.85546875" style="22" customWidth="1"/>
    <col min="2" max="2" width="15.7109375" style="22" customWidth="1"/>
    <col min="3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70" customFormat="1" ht="33.75" customHeight="1" x14ac:dyDescent="0.25">
      <c r="A1" s="172" t="s">
        <v>148</v>
      </c>
      <c r="B1" s="173"/>
      <c r="C1" s="173"/>
      <c r="D1" s="173"/>
      <c r="E1" s="173"/>
      <c r="F1" s="173"/>
    </row>
    <row r="2" spans="1:6" s="70" customFormat="1" ht="18.75" customHeight="1" x14ac:dyDescent="0.25">
      <c r="A2" s="174" t="str">
        <f>'яров.сев и зерновые'!A2:K2</f>
        <v>по состоянию на 11 мая 2018 г.</v>
      </c>
      <c r="B2" s="174"/>
      <c r="C2" s="174"/>
      <c r="D2" s="174"/>
      <c r="E2" s="174"/>
      <c r="F2" s="174"/>
    </row>
    <row r="3" spans="1:6" ht="18.75" customHeight="1" x14ac:dyDescent="0.2">
      <c r="A3" s="163" t="s">
        <v>97</v>
      </c>
      <c r="B3" s="163" t="s">
        <v>138</v>
      </c>
      <c r="C3" s="175" t="s">
        <v>123</v>
      </c>
      <c r="D3" s="176"/>
      <c r="E3" s="176"/>
      <c r="F3" s="177"/>
    </row>
    <row r="4" spans="1:6" ht="42.75" customHeight="1" x14ac:dyDescent="0.2">
      <c r="A4" s="164"/>
      <c r="B4" s="164"/>
      <c r="C4" s="121" t="s">
        <v>103</v>
      </c>
      <c r="D4" s="121" t="s">
        <v>99</v>
      </c>
      <c r="E4" s="121" t="s">
        <v>104</v>
      </c>
      <c r="F4" s="121" t="s">
        <v>105</v>
      </c>
    </row>
    <row r="5" spans="1:6" s="23" customFormat="1" ht="15" x14ac:dyDescent="0.25">
      <c r="A5" s="122" t="s">
        <v>0</v>
      </c>
      <c r="B5" s="123">
        <v>3010.88481</v>
      </c>
      <c r="C5" s="28">
        <f>C6+C25+C36+C45+C53+C68+C75+C92</f>
        <v>1824.6899999999996</v>
      </c>
      <c r="D5" s="9">
        <f t="shared" ref="D5:D68" si="0">C5/B5*100</f>
        <v>60.603115534001439</v>
      </c>
      <c r="E5" s="28">
        <v>2059</v>
      </c>
      <c r="F5" s="10">
        <f>C5-E5</f>
        <v>-234.3100000000004</v>
      </c>
    </row>
    <row r="6" spans="1:6" s="23" customFormat="1" ht="18.75" customHeight="1" x14ac:dyDescent="0.25">
      <c r="A6" s="128" t="s">
        <v>1</v>
      </c>
      <c r="B6" s="13">
        <v>929.34799999999996</v>
      </c>
      <c r="C6" s="30">
        <f>SUM(C7:C23)</f>
        <v>423.46499999999992</v>
      </c>
      <c r="D6" s="13">
        <f t="shared" si="0"/>
        <v>45.565816034467169</v>
      </c>
      <c r="E6" s="30">
        <v>721.3</v>
      </c>
      <c r="F6" s="15">
        <f t="shared" ref="F6:F69" si="1">C6-E6</f>
        <v>-297.83500000000004</v>
      </c>
    </row>
    <row r="7" spans="1:6" x14ac:dyDescent="0.2">
      <c r="A7" s="129" t="s">
        <v>2</v>
      </c>
      <c r="B7" s="91">
        <v>127</v>
      </c>
      <c r="C7" s="33">
        <v>96.6</v>
      </c>
      <c r="D7" s="17">
        <f t="shared" si="0"/>
        <v>76.062992125984252</v>
      </c>
      <c r="E7" s="33">
        <v>136.30000000000001</v>
      </c>
      <c r="F7" s="19">
        <f t="shared" si="1"/>
        <v>-39.700000000000017</v>
      </c>
    </row>
    <row r="8" spans="1:6" x14ac:dyDescent="0.2">
      <c r="A8" s="129" t="s">
        <v>3</v>
      </c>
      <c r="B8" s="91">
        <v>78.3</v>
      </c>
      <c r="C8" s="33">
        <v>14.79</v>
      </c>
      <c r="D8" s="17">
        <f t="shared" si="0"/>
        <v>18.888888888888889</v>
      </c>
      <c r="E8" s="33">
        <v>25.4</v>
      </c>
      <c r="F8" s="19">
        <f t="shared" si="1"/>
        <v>-10.61</v>
      </c>
    </row>
    <row r="9" spans="1:6" x14ac:dyDescent="0.2">
      <c r="A9" s="129" t="s">
        <v>4</v>
      </c>
      <c r="B9" s="91">
        <v>1</v>
      </c>
      <c r="C9" s="33">
        <v>0.15</v>
      </c>
      <c r="D9" s="17">
        <f t="shared" si="0"/>
        <v>15</v>
      </c>
      <c r="E9" s="33">
        <v>0.1</v>
      </c>
      <c r="F9" s="19">
        <f t="shared" si="1"/>
        <v>4.9999999999999989E-2</v>
      </c>
    </row>
    <row r="10" spans="1:6" x14ac:dyDescent="0.2">
      <c r="A10" s="129" t="s">
        <v>5</v>
      </c>
      <c r="B10" s="91">
        <v>261.60000000000002</v>
      </c>
      <c r="C10" s="33">
        <v>102.6</v>
      </c>
      <c r="D10" s="17">
        <f t="shared" si="0"/>
        <v>39.220183486238525</v>
      </c>
      <c r="E10" s="33">
        <v>177.7</v>
      </c>
      <c r="F10" s="19">
        <f t="shared" si="1"/>
        <v>-75.099999999999994</v>
      </c>
    </row>
    <row r="11" spans="1:6" hidden="1" x14ac:dyDescent="0.2">
      <c r="A11" s="129" t="s">
        <v>6</v>
      </c>
      <c r="B11" s="91"/>
      <c r="C11" s="33"/>
      <c r="D11" s="17" t="e">
        <f t="shared" si="0"/>
        <v>#DIV/0!</v>
      </c>
      <c r="E11" s="33"/>
      <c r="F11" s="19">
        <f t="shared" si="1"/>
        <v>0</v>
      </c>
    </row>
    <row r="12" spans="1:6" x14ac:dyDescent="0.2">
      <c r="A12" s="129" t="s">
        <v>7</v>
      </c>
      <c r="B12" s="91">
        <v>3.1</v>
      </c>
      <c r="C12" s="33">
        <v>0.7</v>
      </c>
      <c r="D12" s="17">
        <f t="shared" si="0"/>
        <v>22.58064516129032</v>
      </c>
      <c r="E12" s="33">
        <v>1</v>
      </c>
      <c r="F12" s="19">
        <f t="shared" si="1"/>
        <v>-0.30000000000000004</v>
      </c>
    </row>
    <row r="13" spans="1:6" hidden="1" x14ac:dyDescent="0.2">
      <c r="A13" s="129" t="s">
        <v>8</v>
      </c>
      <c r="B13" s="91"/>
      <c r="C13" s="33"/>
      <c r="D13" s="17" t="e">
        <f t="shared" si="0"/>
        <v>#DIV/0!</v>
      </c>
      <c r="E13" s="33"/>
      <c r="F13" s="19">
        <f t="shared" si="1"/>
        <v>0</v>
      </c>
    </row>
    <row r="14" spans="1:6" x14ac:dyDescent="0.2">
      <c r="A14" s="129" t="s">
        <v>9</v>
      </c>
      <c r="B14" s="91">
        <v>158</v>
      </c>
      <c r="C14" s="33">
        <v>127.1</v>
      </c>
      <c r="D14" s="17">
        <f t="shared" si="0"/>
        <v>80.443037974683534</v>
      </c>
      <c r="E14" s="33">
        <v>160</v>
      </c>
      <c r="F14" s="19">
        <f t="shared" si="1"/>
        <v>-32.900000000000006</v>
      </c>
    </row>
    <row r="15" spans="1:6" x14ac:dyDescent="0.2">
      <c r="A15" s="129" t="s">
        <v>10</v>
      </c>
      <c r="B15" s="91">
        <v>78.099999999999994</v>
      </c>
      <c r="C15" s="33">
        <v>29.6</v>
      </c>
      <c r="D15" s="17">
        <f t="shared" si="0"/>
        <v>37.900128040973115</v>
      </c>
      <c r="E15" s="33">
        <v>74</v>
      </c>
      <c r="F15" s="19">
        <f t="shared" si="1"/>
        <v>-44.4</v>
      </c>
    </row>
    <row r="16" spans="1:6" x14ac:dyDescent="0.2">
      <c r="A16" s="129" t="s">
        <v>11</v>
      </c>
      <c r="B16" s="91">
        <v>2.7370000000000001</v>
      </c>
      <c r="C16" s="33">
        <v>0.91900000000000004</v>
      </c>
      <c r="D16" s="17">
        <f t="shared" si="0"/>
        <v>33.576909024479356</v>
      </c>
      <c r="E16" s="33"/>
      <c r="F16" s="19">
        <f t="shared" si="1"/>
        <v>0.91900000000000004</v>
      </c>
    </row>
    <row r="17" spans="1:6" x14ac:dyDescent="0.2">
      <c r="A17" s="129" t="s">
        <v>12</v>
      </c>
      <c r="B17" s="91">
        <v>52.4</v>
      </c>
      <c r="C17" s="33">
        <v>16.010000000000002</v>
      </c>
      <c r="D17" s="17">
        <f t="shared" si="0"/>
        <v>30.55343511450382</v>
      </c>
      <c r="E17" s="33">
        <v>34</v>
      </c>
      <c r="F17" s="19">
        <f t="shared" si="1"/>
        <v>-17.989999999999998</v>
      </c>
    </row>
    <row r="18" spans="1:6" x14ac:dyDescent="0.2">
      <c r="A18" s="129" t="s">
        <v>13</v>
      </c>
      <c r="B18" s="91">
        <v>26</v>
      </c>
      <c r="C18" s="33">
        <v>3.4</v>
      </c>
      <c r="D18" s="17">
        <f t="shared" si="0"/>
        <v>13.076923076923078</v>
      </c>
      <c r="E18" s="33">
        <v>9.3000000000000007</v>
      </c>
      <c r="F18" s="19">
        <f t="shared" si="1"/>
        <v>-5.9</v>
      </c>
    </row>
    <row r="19" spans="1:6" hidden="1" x14ac:dyDescent="0.2">
      <c r="A19" s="129" t="s">
        <v>14</v>
      </c>
      <c r="B19" s="91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129" t="s">
        <v>15</v>
      </c>
      <c r="B20" s="91">
        <v>130.511</v>
      </c>
      <c r="C20" s="33">
        <v>31.596</v>
      </c>
      <c r="D20" s="17">
        <f t="shared" si="0"/>
        <v>24.209453609274316</v>
      </c>
      <c r="E20" s="33">
        <v>99.3</v>
      </c>
      <c r="F20" s="19">
        <f t="shared" si="1"/>
        <v>-67.703999999999994</v>
      </c>
    </row>
    <row r="21" spans="1:6" hidden="1" x14ac:dyDescent="0.2">
      <c r="A21" s="129" t="s">
        <v>16</v>
      </c>
      <c r="B21" s="91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29" t="s">
        <v>17</v>
      </c>
      <c r="B22" s="91">
        <v>10.6</v>
      </c>
      <c r="C22" s="33"/>
      <c r="D22" s="17">
        <f t="shared" si="0"/>
        <v>0</v>
      </c>
      <c r="E22" s="33">
        <v>4.24</v>
      </c>
      <c r="F22" s="19">
        <f t="shared" si="1"/>
        <v>-4.24</v>
      </c>
    </row>
    <row r="23" spans="1:6" hidden="1" x14ac:dyDescent="0.2">
      <c r="A23" s="129" t="s">
        <v>18</v>
      </c>
      <c r="B23" s="91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9"/>
      <c r="B24" s="91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x14ac:dyDescent="0.25">
      <c r="A25" s="128" t="s">
        <v>19</v>
      </c>
      <c r="B25" s="13">
        <v>15.1</v>
      </c>
      <c r="C25" s="30">
        <f>SUM(C26:C35)-C29</f>
        <v>12.823</v>
      </c>
      <c r="D25" s="13">
        <f t="shared" si="0"/>
        <v>84.920529801324506</v>
      </c>
      <c r="E25" s="30">
        <v>3.8</v>
      </c>
      <c r="F25" s="15">
        <f t="shared" si="1"/>
        <v>9.0229999999999997</v>
      </c>
    </row>
    <row r="26" spans="1:6" hidden="1" x14ac:dyDescent="0.2">
      <c r="A26" s="129" t="s">
        <v>20</v>
      </c>
      <c r="B26" s="91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9" t="s">
        <v>21</v>
      </c>
      <c r="B27" s="91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9" t="s">
        <v>22</v>
      </c>
      <c r="B28" s="91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9" t="s">
        <v>23</v>
      </c>
      <c r="B29" s="91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9" t="s">
        <v>24</v>
      </c>
      <c r="B30" s="91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x14ac:dyDescent="0.2">
      <c r="A31" s="129" t="s">
        <v>25</v>
      </c>
      <c r="B31" s="91">
        <v>15.1</v>
      </c>
      <c r="C31" s="33">
        <v>12.823</v>
      </c>
      <c r="D31" s="17">
        <f t="shared" si="0"/>
        <v>84.920529801324506</v>
      </c>
      <c r="E31" s="33">
        <v>3.8</v>
      </c>
      <c r="F31" s="19">
        <f t="shared" si="1"/>
        <v>9.0229999999999997</v>
      </c>
    </row>
    <row r="32" spans="1:6" hidden="1" x14ac:dyDescent="0.2">
      <c r="A32" s="129" t="s">
        <v>26</v>
      </c>
      <c r="B32" s="91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9" t="s">
        <v>27</v>
      </c>
      <c r="B33" s="91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9" t="s">
        <v>28</v>
      </c>
      <c r="B34" s="91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9" t="s">
        <v>29</v>
      </c>
      <c r="B35" s="91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8" t="s">
        <v>30</v>
      </c>
      <c r="B36" s="13">
        <v>1008.829</v>
      </c>
      <c r="C36" s="30">
        <f>SUM(C37:C44)</f>
        <v>836.22199999999998</v>
      </c>
      <c r="D36" s="30">
        <f t="shared" si="0"/>
        <v>82.890361002707095</v>
      </c>
      <c r="E36" s="30">
        <v>847.6</v>
      </c>
      <c r="F36" s="15">
        <f t="shared" si="1"/>
        <v>-11.378000000000043</v>
      </c>
    </row>
    <row r="37" spans="1:6" x14ac:dyDescent="0.2">
      <c r="A37" s="129" t="s">
        <v>31</v>
      </c>
      <c r="B37" s="91">
        <v>33.450000000000003</v>
      </c>
      <c r="C37" s="33">
        <v>34.585000000000001</v>
      </c>
      <c r="D37" s="33">
        <f t="shared" si="0"/>
        <v>103.3931240657698</v>
      </c>
      <c r="E37" s="33">
        <v>35.799999999999997</v>
      </c>
      <c r="F37" s="19">
        <f t="shared" si="1"/>
        <v>-1.2149999999999963</v>
      </c>
    </row>
    <row r="38" spans="1:6" hidden="1" x14ac:dyDescent="0.2">
      <c r="A38" s="129" t="s">
        <v>32</v>
      </c>
      <c r="B38" s="91"/>
      <c r="C38" s="33"/>
      <c r="D38" s="17" t="e">
        <f t="shared" si="0"/>
        <v>#DIV/0!</v>
      </c>
      <c r="E38" s="33"/>
      <c r="F38" s="19">
        <f t="shared" si="1"/>
        <v>0</v>
      </c>
    </row>
    <row r="39" spans="1:6" x14ac:dyDescent="0.2">
      <c r="A39" s="129" t="s">
        <v>33</v>
      </c>
      <c r="B39" s="91">
        <v>2.5790000000000002</v>
      </c>
      <c r="C39" s="33">
        <v>0.73699999999999999</v>
      </c>
      <c r="D39" s="33">
        <f t="shared" si="0"/>
        <v>28.576967816983323</v>
      </c>
      <c r="E39" s="33">
        <v>2</v>
      </c>
      <c r="F39" s="19">
        <f t="shared" si="1"/>
        <v>-1.2629999999999999</v>
      </c>
    </row>
    <row r="40" spans="1:6" x14ac:dyDescent="0.2">
      <c r="A40" s="129" t="s">
        <v>34</v>
      </c>
      <c r="B40" s="91">
        <v>642.79999999999995</v>
      </c>
      <c r="C40" s="33">
        <v>615.1</v>
      </c>
      <c r="D40" s="33">
        <f t="shared" si="0"/>
        <v>95.690728064716879</v>
      </c>
      <c r="E40" s="33">
        <v>637.9</v>
      </c>
      <c r="F40" s="19">
        <f t="shared" si="1"/>
        <v>-22.799999999999955</v>
      </c>
    </row>
    <row r="41" spans="1:6" hidden="1" x14ac:dyDescent="0.2">
      <c r="A41" s="129" t="s">
        <v>35</v>
      </c>
      <c r="B41" s="91"/>
      <c r="C41" s="33"/>
      <c r="D41" s="17" t="e">
        <f t="shared" si="0"/>
        <v>#DIV/0!</v>
      </c>
      <c r="E41" s="33"/>
      <c r="F41" s="19">
        <f t="shared" si="1"/>
        <v>0</v>
      </c>
    </row>
    <row r="42" spans="1:6" x14ac:dyDescent="0.2">
      <c r="A42" s="129" t="s">
        <v>36</v>
      </c>
      <c r="B42" s="91">
        <v>70</v>
      </c>
      <c r="C42" s="33">
        <v>31.8</v>
      </c>
      <c r="D42" s="17">
        <f t="shared" si="0"/>
        <v>45.428571428571431</v>
      </c>
      <c r="E42" s="33">
        <v>35.74</v>
      </c>
      <c r="F42" s="19">
        <f t="shared" si="1"/>
        <v>-3.9400000000000013</v>
      </c>
    </row>
    <row r="43" spans="1:6" x14ac:dyDescent="0.2">
      <c r="A43" s="129" t="s">
        <v>37</v>
      </c>
      <c r="B43" s="91">
        <v>260</v>
      </c>
      <c r="C43" s="33">
        <v>154</v>
      </c>
      <c r="D43" s="17">
        <f t="shared" si="0"/>
        <v>59.230769230769234</v>
      </c>
      <c r="E43" s="33">
        <v>136.19999999999999</v>
      </c>
      <c r="F43" s="19">
        <f t="shared" si="1"/>
        <v>17.800000000000011</v>
      </c>
    </row>
    <row r="44" spans="1:6" hidden="1" x14ac:dyDescent="0.2">
      <c r="A44" s="129" t="s">
        <v>38</v>
      </c>
      <c r="B44" s="91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8" t="s">
        <v>39</v>
      </c>
      <c r="B45" s="92">
        <v>601.52199999999993</v>
      </c>
      <c r="C45" s="30">
        <f>SUM(C46:C52)</f>
        <v>482.87299999999999</v>
      </c>
      <c r="D45" s="13">
        <f t="shared" si="0"/>
        <v>80.275201904502254</v>
      </c>
      <c r="E45" s="30">
        <v>358.9</v>
      </c>
      <c r="F45" s="15">
        <f t="shared" si="1"/>
        <v>123.97300000000001</v>
      </c>
    </row>
    <row r="46" spans="1:6" x14ac:dyDescent="0.2">
      <c r="A46" s="129" t="s">
        <v>40</v>
      </c>
      <c r="B46" s="91">
        <v>19</v>
      </c>
      <c r="C46" s="33">
        <v>12</v>
      </c>
      <c r="D46" s="17">
        <f t="shared" si="0"/>
        <v>63.157894736842103</v>
      </c>
      <c r="E46" s="33">
        <v>11.1</v>
      </c>
      <c r="F46" s="19">
        <f t="shared" si="1"/>
        <v>0.90000000000000036</v>
      </c>
    </row>
    <row r="47" spans="1:6" x14ac:dyDescent="0.2">
      <c r="A47" s="129" t="s">
        <v>41</v>
      </c>
      <c r="B47" s="91">
        <v>21.158999999999999</v>
      </c>
      <c r="C47" s="33">
        <v>3.2</v>
      </c>
      <c r="D47" s="17">
        <f t="shared" si="0"/>
        <v>15.123588071269911</v>
      </c>
      <c r="E47" s="33">
        <v>1.5</v>
      </c>
      <c r="F47" s="19">
        <f t="shared" si="1"/>
        <v>1.7000000000000002</v>
      </c>
    </row>
    <row r="48" spans="1:6" s="59" customFormat="1" x14ac:dyDescent="0.2">
      <c r="A48" s="129" t="s">
        <v>42</v>
      </c>
      <c r="B48" s="124">
        <v>145.5</v>
      </c>
      <c r="C48" s="56">
        <v>131.5</v>
      </c>
      <c r="D48" s="17">
        <f t="shared" si="0"/>
        <v>90.378006872852239</v>
      </c>
      <c r="E48" s="56">
        <v>60.3</v>
      </c>
      <c r="F48" s="19">
        <f t="shared" si="1"/>
        <v>71.2</v>
      </c>
    </row>
    <row r="49" spans="1:10" x14ac:dyDescent="0.2">
      <c r="A49" s="129" t="s">
        <v>43</v>
      </c>
      <c r="B49" s="91">
        <v>68.563000000000002</v>
      </c>
      <c r="C49" s="39">
        <v>30.372</v>
      </c>
      <c r="D49" s="17">
        <f t="shared" si="0"/>
        <v>44.297944955734145</v>
      </c>
      <c r="E49" s="39">
        <v>40.700000000000003</v>
      </c>
      <c r="F49" s="19">
        <f t="shared" si="1"/>
        <v>-10.328000000000003</v>
      </c>
    </row>
    <row r="50" spans="1:10" x14ac:dyDescent="0.2">
      <c r="A50" s="129" t="s">
        <v>44</v>
      </c>
      <c r="B50" s="91">
        <v>95.5</v>
      </c>
      <c r="C50" s="33">
        <v>57.6</v>
      </c>
      <c r="D50" s="17">
        <f t="shared" si="0"/>
        <v>60.31413612565445</v>
      </c>
      <c r="E50" s="33">
        <v>36.1</v>
      </c>
      <c r="F50" s="19">
        <f t="shared" si="1"/>
        <v>21.5</v>
      </c>
    </row>
    <row r="51" spans="1:10" x14ac:dyDescent="0.2">
      <c r="A51" s="129" t="s">
        <v>45</v>
      </c>
      <c r="B51" s="91">
        <v>9.1999999999999993</v>
      </c>
      <c r="C51" s="33">
        <v>5.601</v>
      </c>
      <c r="D51" s="17">
        <f t="shared" si="0"/>
        <v>60.880434782608702</v>
      </c>
      <c r="E51" s="33">
        <v>9.1</v>
      </c>
      <c r="F51" s="19">
        <f t="shared" si="1"/>
        <v>-3.4989999999999997</v>
      </c>
    </row>
    <row r="52" spans="1:10" x14ac:dyDescent="0.2">
      <c r="A52" s="130" t="s">
        <v>46</v>
      </c>
      <c r="B52" s="17">
        <v>242.6</v>
      </c>
      <c r="C52" s="33">
        <v>242.6</v>
      </c>
      <c r="D52" s="17">
        <f t="shared" si="0"/>
        <v>100</v>
      </c>
      <c r="E52" s="33">
        <v>200.1</v>
      </c>
      <c r="F52" s="19">
        <f t="shared" si="1"/>
        <v>42.5</v>
      </c>
    </row>
    <row r="53" spans="1:10" s="23" customFormat="1" ht="15" x14ac:dyDescent="0.25">
      <c r="A53" s="128" t="s">
        <v>47</v>
      </c>
      <c r="B53" s="92">
        <v>375.83080999999993</v>
      </c>
      <c r="C53" s="30">
        <f>SUM(C54:C67)</f>
        <v>44.030999999999999</v>
      </c>
      <c r="D53" s="13">
        <f t="shared" si="0"/>
        <v>11.715644068670157</v>
      </c>
      <c r="E53" s="30">
        <v>101.8</v>
      </c>
      <c r="F53" s="15">
        <f t="shared" si="1"/>
        <v>-57.768999999999998</v>
      </c>
    </row>
    <row r="54" spans="1:10" hidden="1" x14ac:dyDescent="0.2">
      <c r="A54" s="129" t="s">
        <v>48</v>
      </c>
      <c r="B54" s="91">
        <v>13.5</v>
      </c>
      <c r="C54" s="33"/>
      <c r="D54" s="17">
        <f t="shared" si="0"/>
        <v>0</v>
      </c>
      <c r="E54" s="33"/>
      <c r="F54" s="19">
        <f t="shared" si="1"/>
        <v>0</v>
      </c>
    </row>
    <row r="55" spans="1:10" hidden="1" x14ac:dyDescent="0.2">
      <c r="A55" s="129" t="s">
        <v>49</v>
      </c>
      <c r="B55" s="91"/>
      <c r="C55" s="33"/>
      <c r="D55" s="17" t="e">
        <f t="shared" si="0"/>
        <v>#DIV/0!</v>
      </c>
      <c r="E55" s="33"/>
      <c r="F55" s="19">
        <f t="shared" si="1"/>
        <v>0</v>
      </c>
    </row>
    <row r="56" spans="1:10" x14ac:dyDescent="0.2">
      <c r="A56" s="129" t="s">
        <v>50</v>
      </c>
      <c r="B56" s="91">
        <v>29</v>
      </c>
      <c r="C56" s="33">
        <v>8.3000000000000007</v>
      </c>
      <c r="D56" s="17">
        <f t="shared" si="0"/>
        <v>28.620689655172416</v>
      </c>
      <c r="E56" s="33">
        <v>17.600000000000001</v>
      </c>
      <c r="F56" s="19">
        <f t="shared" si="1"/>
        <v>-9.3000000000000007</v>
      </c>
    </row>
    <row r="57" spans="1:10" x14ac:dyDescent="0.2">
      <c r="A57" s="129" t="s">
        <v>51</v>
      </c>
      <c r="B57" s="91">
        <v>71.099999999999994</v>
      </c>
      <c r="C57" s="33">
        <v>2.9</v>
      </c>
      <c r="D57" s="17">
        <f t="shared" si="0"/>
        <v>4.0787623066104084</v>
      </c>
      <c r="E57" s="33">
        <v>23.2</v>
      </c>
      <c r="F57" s="19">
        <f t="shared" si="1"/>
        <v>-20.3</v>
      </c>
    </row>
    <row r="58" spans="1:10" hidden="1" x14ac:dyDescent="0.2">
      <c r="A58" s="129" t="s">
        <v>52</v>
      </c>
      <c r="B58" s="91"/>
      <c r="C58" s="33"/>
      <c r="D58" s="17" t="e">
        <f t="shared" si="0"/>
        <v>#DIV/0!</v>
      </c>
      <c r="E58" s="33"/>
      <c r="F58" s="19">
        <f t="shared" si="1"/>
        <v>0</v>
      </c>
    </row>
    <row r="59" spans="1:10" x14ac:dyDescent="0.2">
      <c r="A59" s="129" t="s">
        <v>53</v>
      </c>
      <c r="B59" s="91">
        <v>2.8</v>
      </c>
      <c r="C59" s="33">
        <v>0.45</v>
      </c>
      <c r="D59" s="17">
        <f t="shared" si="0"/>
        <v>16.071428571428573</v>
      </c>
      <c r="E59" s="33"/>
      <c r="F59" s="19">
        <f t="shared" si="1"/>
        <v>0.45</v>
      </c>
    </row>
    <row r="60" spans="1:10" hidden="1" x14ac:dyDescent="0.2">
      <c r="A60" s="129" t="s">
        <v>54</v>
      </c>
      <c r="B60" s="91"/>
      <c r="C60" s="33"/>
      <c r="D60" s="17" t="e">
        <f t="shared" si="0"/>
        <v>#DIV/0!</v>
      </c>
      <c r="E60" s="33"/>
      <c r="F60" s="19">
        <f t="shared" si="1"/>
        <v>0</v>
      </c>
    </row>
    <row r="61" spans="1:10" hidden="1" x14ac:dyDescent="0.2">
      <c r="A61" s="129" t="s">
        <v>55</v>
      </c>
      <c r="B61" s="91">
        <v>0.3</v>
      </c>
      <c r="C61" s="33"/>
      <c r="D61" s="17">
        <f t="shared" si="0"/>
        <v>0</v>
      </c>
      <c r="E61" s="33"/>
      <c r="F61" s="19">
        <f t="shared" si="1"/>
        <v>0</v>
      </c>
    </row>
    <row r="62" spans="1:10" x14ac:dyDescent="0.2">
      <c r="A62" s="129" t="s">
        <v>56</v>
      </c>
      <c r="B62" s="91">
        <v>13.4</v>
      </c>
      <c r="C62" s="33">
        <v>2.1</v>
      </c>
      <c r="D62" s="17">
        <f t="shared" si="0"/>
        <v>15.671641791044777</v>
      </c>
      <c r="E62" s="33">
        <v>2.5</v>
      </c>
      <c r="F62" s="19">
        <f t="shared" si="1"/>
        <v>-0.39999999999999991</v>
      </c>
    </row>
    <row r="63" spans="1:10" x14ac:dyDescent="0.2">
      <c r="A63" s="129" t="s">
        <v>57</v>
      </c>
      <c r="B63" s="91">
        <v>62.5</v>
      </c>
      <c r="C63" s="33">
        <v>2.5</v>
      </c>
      <c r="D63" s="17">
        <f t="shared" si="0"/>
        <v>4</v>
      </c>
      <c r="E63" s="33">
        <v>2.8</v>
      </c>
      <c r="F63" s="19">
        <f t="shared" si="1"/>
        <v>-0.29999999999999982</v>
      </c>
    </row>
    <row r="64" spans="1:10" x14ac:dyDescent="0.2">
      <c r="A64" s="129" t="s">
        <v>58</v>
      </c>
      <c r="B64" s="91">
        <v>27.2</v>
      </c>
      <c r="C64" s="33">
        <v>6.12</v>
      </c>
      <c r="D64" s="17">
        <f t="shared" si="0"/>
        <v>22.5</v>
      </c>
      <c r="E64" s="33">
        <v>19.100000000000001</v>
      </c>
      <c r="F64" s="19">
        <f t="shared" si="1"/>
        <v>-12.98</v>
      </c>
      <c r="J64" s="22" t="s">
        <v>109</v>
      </c>
    </row>
    <row r="65" spans="1:6" x14ac:dyDescent="0.2">
      <c r="A65" s="129" t="s">
        <v>59</v>
      </c>
      <c r="B65" s="91">
        <v>40</v>
      </c>
      <c r="C65" s="33">
        <v>7.2</v>
      </c>
      <c r="D65" s="17">
        <f t="shared" si="0"/>
        <v>18</v>
      </c>
      <c r="E65" s="33">
        <v>7.1</v>
      </c>
      <c r="F65" s="19">
        <f t="shared" si="1"/>
        <v>0.10000000000000053</v>
      </c>
    </row>
    <row r="66" spans="1:6" x14ac:dyDescent="0.2">
      <c r="A66" s="129" t="s">
        <v>60</v>
      </c>
      <c r="B66" s="91">
        <v>105.95</v>
      </c>
      <c r="C66" s="33">
        <v>14.1</v>
      </c>
      <c r="D66" s="17">
        <f t="shared" si="0"/>
        <v>13.308164228409627</v>
      </c>
      <c r="E66" s="33">
        <v>26.37</v>
      </c>
      <c r="F66" s="19">
        <f t="shared" si="1"/>
        <v>-12.270000000000001</v>
      </c>
    </row>
    <row r="67" spans="1:6" s="23" customFormat="1" ht="15" x14ac:dyDescent="0.25">
      <c r="A67" s="129" t="s">
        <v>61</v>
      </c>
      <c r="B67" s="17">
        <v>10.08081</v>
      </c>
      <c r="C67" s="33">
        <v>0.36099999999999999</v>
      </c>
      <c r="D67" s="17">
        <f t="shared" si="0"/>
        <v>3.5810614424832923</v>
      </c>
      <c r="E67" s="33">
        <v>3.09</v>
      </c>
      <c r="F67" s="19">
        <f t="shared" si="1"/>
        <v>-2.7290000000000001</v>
      </c>
    </row>
    <row r="68" spans="1:6" s="23" customFormat="1" ht="15" x14ac:dyDescent="0.25">
      <c r="A68" s="128" t="s">
        <v>62</v>
      </c>
      <c r="B68" s="92">
        <v>5.4</v>
      </c>
      <c r="C68" s="30">
        <f>SUM(C69:C74)-C72-C73</f>
        <v>0.6</v>
      </c>
      <c r="D68" s="13">
        <f t="shared" si="0"/>
        <v>11.111111111111111</v>
      </c>
      <c r="E68" s="30">
        <v>2.5</v>
      </c>
      <c r="F68" s="19">
        <f t="shared" si="1"/>
        <v>-1.9</v>
      </c>
    </row>
    <row r="69" spans="1:6" hidden="1" x14ac:dyDescent="0.2">
      <c r="A69" s="129" t="s">
        <v>63</v>
      </c>
      <c r="B69" s="91">
        <v>0.5</v>
      </c>
      <c r="C69" s="33"/>
      <c r="D69" s="17">
        <f t="shared" ref="D69:D102" si="2">C69/B69*100</f>
        <v>0</v>
      </c>
      <c r="E69" s="33"/>
      <c r="F69" s="19">
        <f t="shared" si="1"/>
        <v>0</v>
      </c>
    </row>
    <row r="70" spans="1:6" hidden="1" x14ac:dyDescent="0.2">
      <c r="A70" s="129" t="s">
        <v>64</v>
      </c>
      <c r="B70" s="91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9" t="s">
        <v>65</v>
      </c>
      <c r="B71" s="91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9" t="s">
        <v>66</v>
      </c>
      <c r="B72" s="91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9" t="s">
        <v>67</v>
      </c>
      <c r="B73" s="91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x14ac:dyDescent="0.25">
      <c r="A74" s="129" t="s">
        <v>68</v>
      </c>
      <c r="B74" s="17">
        <v>4.9000000000000004</v>
      </c>
      <c r="C74" s="33">
        <v>0.6</v>
      </c>
      <c r="D74" s="17">
        <f t="shared" si="2"/>
        <v>12.244897959183671</v>
      </c>
      <c r="E74" s="33">
        <v>2.5099999999999998</v>
      </c>
      <c r="F74" s="19">
        <f t="shared" si="3"/>
        <v>-1.9099999999999997</v>
      </c>
    </row>
    <row r="75" spans="1:6" s="23" customFormat="1" ht="15" hidden="1" x14ac:dyDescent="0.25">
      <c r="A75" s="128" t="s">
        <v>69</v>
      </c>
      <c r="B75" s="92">
        <v>17.855</v>
      </c>
      <c r="C75" s="30">
        <f>SUM(C76:C91)-C82-C83-C85-C91</f>
        <v>0</v>
      </c>
      <c r="D75" s="17">
        <f t="shared" si="2"/>
        <v>0</v>
      </c>
      <c r="E75" s="30"/>
      <c r="F75" s="19">
        <f t="shared" si="3"/>
        <v>0</v>
      </c>
    </row>
    <row r="76" spans="1:6" hidden="1" x14ac:dyDescent="0.2">
      <c r="A76" s="129" t="s">
        <v>70</v>
      </c>
      <c r="B76" s="91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9" t="s">
        <v>71</v>
      </c>
      <c r="B77" s="91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9" t="s">
        <v>72</v>
      </c>
      <c r="B78" s="91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9" t="s">
        <v>73</v>
      </c>
      <c r="B79" s="91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29" t="s">
        <v>74</v>
      </c>
      <c r="B80" s="91">
        <v>10</v>
      </c>
      <c r="C80" s="33"/>
      <c r="D80" s="17">
        <f t="shared" si="2"/>
        <v>0</v>
      </c>
      <c r="E80" s="33"/>
      <c r="F80" s="19">
        <f t="shared" si="3"/>
        <v>0</v>
      </c>
    </row>
    <row r="81" spans="1:6" hidden="1" x14ac:dyDescent="0.2">
      <c r="A81" s="129" t="s">
        <v>75</v>
      </c>
      <c r="B81" s="91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29" t="s">
        <v>76</v>
      </c>
      <c r="B82" s="91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9" t="s">
        <v>77</v>
      </c>
      <c r="B83" s="91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9" t="s">
        <v>78</v>
      </c>
      <c r="B84" s="91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9" t="s">
        <v>79</v>
      </c>
      <c r="B85" s="91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9" t="s">
        <v>80</v>
      </c>
      <c r="B86" s="91">
        <v>1.5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129" t="s">
        <v>81</v>
      </c>
      <c r="B87" s="91">
        <v>4.3550000000000004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129" t="s">
        <v>82</v>
      </c>
      <c r="B88" s="91">
        <v>2</v>
      </c>
      <c r="C88" s="33"/>
      <c r="D88" s="17">
        <f t="shared" si="2"/>
        <v>0</v>
      </c>
      <c r="E88" s="33"/>
      <c r="F88" s="19">
        <f t="shared" si="3"/>
        <v>0</v>
      </c>
    </row>
    <row r="89" spans="1:6" hidden="1" x14ac:dyDescent="0.2">
      <c r="A89" s="129" t="s">
        <v>83</v>
      </c>
      <c r="B89" s="91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9" t="s">
        <v>84</v>
      </c>
      <c r="B90" s="91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9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8" t="s">
        <v>86</v>
      </c>
      <c r="B92" s="92">
        <v>57</v>
      </c>
      <c r="C92" s="30">
        <f>SUM(C93:C102)-C98</f>
        <v>24.675999999999998</v>
      </c>
      <c r="D92" s="13">
        <f t="shared" si="2"/>
        <v>43.291228070175436</v>
      </c>
      <c r="E92" s="30">
        <v>23.1</v>
      </c>
      <c r="F92" s="19">
        <f t="shared" si="3"/>
        <v>1.575999999999997</v>
      </c>
    </row>
    <row r="93" spans="1:6" hidden="1" x14ac:dyDescent="0.2">
      <c r="A93" s="129" t="s">
        <v>87</v>
      </c>
      <c r="B93" s="91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9" t="s">
        <v>88</v>
      </c>
      <c r="B94" s="91">
        <v>40</v>
      </c>
      <c r="C94" s="33">
        <v>22.678999999999998</v>
      </c>
      <c r="D94" s="17">
        <f t="shared" si="2"/>
        <v>56.697499999999998</v>
      </c>
      <c r="E94" s="33">
        <v>19.8</v>
      </c>
      <c r="F94" s="19">
        <f t="shared" si="3"/>
        <v>2.8789999999999978</v>
      </c>
    </row>
    <row r="95" spans="1:6" hidden="1" x14ac:dyDescent="0.2">
      <c r="A95" s="129" t="s">
        <v>89</v>
      </c>
      <c r="B95" s="91">
        <v>1</v>
      </c>
      <c r="C95" s="33"/>
      <c r="D95" s="17">
        <f t="shared" si="2"/>
        <v>0</v>
      </c>
      <c r="E95" s="33"/>
      <c r="F95" s="19">
        <f t="shared" si="3"/>
        <v>0</v>
      </c>
    </row>
    <row r="96" spans="1:6" x14ac:dyDescent="0.2">
      <c r="A96" s="129" t="s">
        <v>90</v>
      </c>
      <c r="B96" s="91">
        <v>14.6</v>
      </c>
      <c r="C96" s="33">
        <v>1.9970000000000001</v>
      </c>
      <c r="D96" s="17">
        <f t="shared" si="2"/>
        <v>13.678082191780824</v>
      </c>
      <c r="E96" s="33">
        <v>3.34</v>
      </c>
      <c r="F96" s="19">
        <f t="shared" si="3"/>
        <v>-1.3429999999999997</v>
      </c>
    </row>
    <row r="97" spans="1:6" hidden="1" x14ac:dyDescent="0.2">
      <c r="A97" s="129" t="s">
        <v>91</v>
      </c>
      <c r="B97" s="91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9" t="s">
        <v>92</v>
      </c>
      <c r="B98" s="91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9" t="s">
        <v>93</v>
      </c>
      <c r="B99" s="91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9" t="s">
        <v>94</v>
      </c>
      <c r="B100" s="91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131" t="s">
        <v>95</v>
      </c>
      <c r="B101" s="125">
        <v>1.4</v>
      </c>
      <c r="C101" s="43"/>
      <c r="D101" s="25">
        <f t="shared" si="2"/>
        <v>0</v>
      </c>
      <c r="E101" s="43"/>
      <c r="F101" s="26">
        <f t="shared" si="3"/>
        <v>0</v>
      </c>
    </row>
    <row r="102" spans="1:6" hidden="1" x14ac:dyDescent="0.2">
      <c r="A102" s="126" t="s">
        <v>96</v>
      </c>
      <c r="B102" s="83"/>
      <c r="D102" s="68" t="e">
        <f t="shared" si="2"/>
        <v>#DIV/0!</v>
      </c>
      <c r="E102" s="62"/>
      <c r="F102" s="127"/>
    </row>
    <row r="103" spans="1:6" hidden="1" x14ac:dyDescent="0.2">
      <c r="E103" s="62"/>
    </row>
    <row r="104" spans="1:6" x14ac:dyDescent="0.2">
      <c r="E104" s="62"/>
    </row>
    <row r="105" spans="1:6" x14ac:dyDescent="0.2">
      <c r="E105" s="62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27559055118110237" right="0" top="0.59055118110236227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>
      <selection activeCell="C46" sqref="C46"/>
    </sheetView>
  </sheetViews>
  <sheetFormatPr defaultRowHeight="14.25" x14ac:dyDescent="0.2"/>
  <cols>
    <col min="1" max="1" width="30.85546875" style="22" customWidth="1"/>
    <col min="2" max="2" width="13.85546875" style="22" customWidth="1"/>
    <col min="3" max="3" width="10.28515625" style="22" customWidth="1"/>
    <col min="4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70" customFormat="1" ht="38.25" customHeight="1" x14ac:dyDescent="0.25">
      <c r="A1" s="172" t="s">
        <v>146</v>
      </c>
      <c r="B1" s="173"/>
      <c r="C1" s="173"/>
      <c r="D1" s="173"/>
      <c r="E1" s="173"/>
      <c r="F1" s="173"/>
    </row>
    <row r="2" spans="1:6" s="70" customFormat="1" ht="18.75" customHeight="1" x14ac:dyDescent="0.25">
      <c r="A2" s="174" t="str">
        <f>'яров.сев и зерновые'!A2:K2</f>
        <v>по состоянию на 11 мая 2018 г.</v>
      </c>
      <c r="B2" s="174"/>
      <c r="C2" s="174"/>
      <c r="D2" s="174"/>
      <c r="E2" s="174"/>
      <c r="F2" s="174"/>
    </row>
    <row r="3" spans="1:6" ht="18.75" customHeight="1" x14ac:dyDescent="0.2">
      <c r="A3" s="163" t="s">
        <v>97</v>
      </c>
      <c r="B3" s="163" t="s">
        <v>144</v>
      </c>
      <c r="C3" s="175" t="s">
        <v>123</v>
      </c>
      <c r="D3" s="176"/>
      <c r="E3" s="176"/>
      <c r="F3" s="177"/>
    </row>
    <row r="4" spans="1:6" ht="41.25" customHeight="1" x14ac:dyDescent="0.2">
      <c r="A4" s="164"/>
      <c r="B4" s="164"/>
      <c r="C4" s="139" t="s">
        <v>103</v>
      </c>
      <c r="D4" s="139" t="s">
        <v>99</v>
      </c>
      <c r="E4" s="139" t="s">
        <v>104</v>
      </c>
      <c r="F4" s="139" t="s">
        <v>105</v>
      </c>
    </row>
    <row r="5" spans="1:6" s="23" customFormat="1" ht="15" x14ac:dyDescent="0.25">
      <c r="A5" s="122" t="s">
        <v>0</v>
      </c>
      <c r="B5" s="123">
        <v>184.21699999999998</v>
      </c>
      <c r="C5" s="28">
        <f>C6+C25+C36+C45+C53+C68+C75+C92</f>
        <v>130.20299999999997</v>
      </c>
      <c r="D5" s="28">
        <f t="shared" ref="D5:D68" si="0">C5/B5*100</f>
        <v>70.679144704343244</v>
      </c>
      <c r="E5" s="28">
        <v>116.7</v>
      </c>
      <c r="F5" s="10">
        <f>C5-E5</f>
        <v>13.502999999999972</v>
      </c>
    </row>
    <row r="6" spans="1:6" s="23" customFormat="1" ht="15" hidden="1" x14ac:dyDescent="0.25">
      <c r="A6" s="128" t="s">
        <v>1</v>
      </c>
      <c r="B6" s="13">
        <v>0</v>
      </c>
      <c r="C6" s="30">
        <f>SUM(C7:C23)</f>
        <v>0</v>
      </c>
      <c r="D6" s="13" t="e">
        <f t="shared" si="0"/>
        <v>#DIV/0!</v>
      </c>
      <c r="E6" s="30">
        <v>0</v>
      </c>
      <c r="F6" s="15">
        <f t="shared" ref="F6:F69" si="1">C6-E6</f>
        <v>0</v>
      </c>
    </row>
    <row r="7" spans="1:6" hidden="1" x14ac:dyDescent="0.2">
      <c r="A7" s="129" t="s">
        <v>2</v>
      </c>
      <c r="B7" s="91"/>
      <c r="C7" s="33"/>
      <c r="D7" s="17" t="e">
        <f t="shared" si="0"/>
        <v>#DIV/0!</v>
      </c>
      <c r="E7" s="33"/>
      <c r="F7" s="19">
        <f t="shared" si="1"/>
        <v>0</v>
      </c>
    </row>
    <row r="8" spans="1:6" hidden="1" x14ac:dyDescent="0.2">
      <c r="A8" s="129" t="s">
        <v>3</v>
      </c>
      <c r="B8" s="91"/>
      <c r="C8" s="33"/>
      <c r="D8" s="17" t="e">
        <f t="shared" si="0"/>
        <v>#DIV/0!</v>
      </c>
      <c r="E8" s="33"/>
      <c r="F8" s="19">
        <f t="shared" si="1"/>
        <v>0</v>
      </c>
    </row>
    <row r="9" spans="1:6" hidden="1" x14ac:dyDescent="0.2">
      <c r="A9" s="129" t="s">
        <v>4</v>
      </c>
      <c r="B9" s="91"/>
      <c r="C9" s="33"/>
      <c r="D9" s="17" t="e">
        <f t="shared" si="0"/>
        <v>#DIV/0!</v>
      </c>
      <c r="E9" s="33"/>
      <c r="F9" s="19">
        <f t="shared" si="1"/>
        <v>0</v>
      </c>
    </row>
    <row r="10" spans="1:6" hidden="1" x14ac:dyDescent="0.2">
      <c r="A10" s="129" t="s">
        <v>5</v>
      </c>
      <c r="B10" s="91"/>
      <c r="C10" s="33"/>
      <c r="D10" s="17" t="e">
        <f t="shared" si="0"/>
        <v>#DIV/0!</v>
      </c>
      <c r="E10" s="33"/>
      <c r="F10" s="19">
        <f t="shared" si="1"/>
        <v>0</v>
      </c>
    </row>
    <row r="11" spans="1:6" hidden="1" x14ac:dyDescent="0.2">
      <c r="A11" s="129" t="s">
        <v>6</v>
      </c>
      <c r="B11" s="91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29" t="s">
        <v>7</v>
      </c>
      <c r="B12" s="91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129" t="s">
        <v>8</v>
      </c>
      <c r="B13" s="91"/>
      <c r="C13" s="33"/>
      <c r="D13" s="17" t="e">
        <f t="shared" si="0"/>
        <v>#DIV/0!</v>
      </c>
      <c r="E13" s="33"/>
      <c r="F13" s="19">
        <f t="shared" si="1"/>
        <v>0</v>
      </c>
    </row>
    <row r="14" spans="1:6" hidden="1" x14ac:dyDescent="0.2">
      <c r="A14" s="129" t="s">
        <v>9</v>
      </c>
      <c r="B14" s="91"/>
      <c r="C14" s="33"/>
      <c r="D14" s="17" t="e">
        <f t="shared" si="0"/>
        <v>#DIV/0!</v>
      </c>
      <c r="E14" s="33"/>
      <c r="F14" s="19">
        <f t="shared" si="1"/>
        <v>0</v>
      </c>
    </row>
    <row r="15" spans="1:6" hidden="1" x14ac:dyDescent="0.2">
      <c r="A15" s="129" t="s">
        <v>10</v>
      </c>
      <c r="B15" s="91"/>
      <c r="C15" s="33"/>
      <c r="D15" s="17" t="e">
        <f t="shared" si="0"/>
        <v>#DIV/0!</v>
      </c>
      <c r="E15" s="33"/>
      <c r="F15" s="19">
        <f t="shared" si="1"/>
        <v>0</v>
      </c>
    </row>
    <row r="16" spans="1:6" hidden="1" x14ac:dyDescent="0.2">
      <c r="A16" s="129" t="s">
        <v>11</v>
      </c>
      <c r="B16" s="91"/>
      <c r="C16" s="33"/>
      <c r="D16" s="17" t="e">
        <f t="shared" si="0"/>
        <v>#DIV/0!</v>
      </c>
      <c r="E16" s="33"/>
      <c r="F16" s="19">
        <f t="shared" si="1"/>
        <v>0</v>
      </c>
    </row>
    <row r="17" spans="1:6" hidden="1" x14ac:dyDescent="0.2">
      <c r="A17" s="129" t="s">
        <v>12</v>
      </c>
      <c r="B17" s="91"/>
      <c r="C17" s="33"/>
      <c r="D17" s="17" t="e">
        <f t="shared" si="0"/>
        <v>#DIV/0!</v>
      </c>
      <c r="E17" s="33"/>
      <c r="F17" s="19">
        <f t="shared" si="1"/>
        <v>0</v>
      </c>
    </row>
    <row r="18" spans="1:6" hidden="1" x14ac:dyDescent="0.2">
      <c r="A18" s="129" t="s">
        <v>13</v>
      </c>
      <c r="B18" s="91"/>
      <c r="C18" s="33"/>
      <c r="D18" s="17" t="e">
        <f t="shared" si="0"/>
        <v>#DIV/0!</v>
      </c>
      <c r="E18" s="33"/>
      <c r="F18" s="19">
        <f t="shared" si="1"/>
        <v>0</v>
      </c>
    </row>
    <row r="19" spans="1:6" hidden="1" x14ac:dyDescent="0.2">
      <c r="A19" s="129" t="s">
        <v>14</v>
      </c>
      <c r="B19" s="91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29" t="s">
        <v>15</v>
      </c>
      <c r="B20" s="91"/>
      <c r="C20" s="33"/>
      <c r="D20" s="17" t="e">
        <f t="shared" si="0"/>
        <v>#DIV/0!</v>
      </c>
      <c r="E20" s="33"/>
      <c r="F20" s="19">
        <f t="shared" si="1"/>
        <v>0</v>
      </c>
    </row>
    <row r="21" spans="1:6" hidden="1" x14ac:dyDescent="0.2">
      <c r="A21" s="129" t="s">
        <v>16</v>
      </c>
      <c r="B21" s="91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29" t="s">
        <v>17</v>
      </c>
      <c r="B22" s="91"/>
      <c r="C22" s="33"/>
      <c r="D22" s="17" t="e">
        <f t="shared" si="0"/>
        <v>#DIV/0!</v>
      </c>
      <c r="E22" s="33"/>
      <c r="F22" s="19">
        <f t="shared" si="1"/>
        <v>0</v>
      </c>
    </row>
    <row r="23" spans="1:6" hidden="1" x14ac:dyDescent="0.2">
      <c r="A23" s="129" t="s">
        <v>18</v>
      </c>
      <c r="B23" s="91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29"/>
      <c r="B24" s="91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28" t="s">
        <v>19</v>
      </c>
      <c r="B25" s="13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129" t="s">
        <v>20</v>
      </c>
      <c r="B26" s="91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29" t="s">
        <v>21</v>
      </c>
      <c r="B27" s="91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29" t="s">
        <v>22</v>
      </c>
      <c r="B28" s="91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29" t="s">
        <v>23</v>
      </c>
      <c r="B29" s="91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29" t="s">
        <v>24</v>
      </c>
      <c r="B30" s="91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29" t="s">
        <v>25</v>
      </c>
      <c r="B31" s="91"/>
      <c r="C31" s="33"/>
      <c r="D31" s="17" t="e">
        <f t="shared" si="0"/>
        <v>#DIV/0!</v>
      </c>
      <c r="E31" s="33"/>
      <c r="F31" s="19">
        <f t="shared" si="1"/>
        <v>0</v>
      </c>
    </row>
    <row r="32" spans="1:6" hidden="1" x14ac:dyDescent="0.2">
      <c r="A32" s="129" t="s">
        <v>26</v>
      </c>
      <c r="B32" s="91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29" t="s">
        <v>27</v>
      </c>
      <c r="B33" s="91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29" t="s">
        <v>28</v>
      </c>
      <c r="B34" s="91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29" t="s">
        <v>29</v>
      </c>
      <c r="B35" s="91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8" t="s">
        <v>30</v>
      </c>
      <c r="B36" s="13">
        <v>147.11699999999999</v>
      </c>
      <c r="C36" s="30">
        <f>SUM(C37:C44)</f>
        <v>123.02999999999999</v>
      </c>
      <c r="D36" s="30">
        <f t="shared" si="0"/>
        <v>83.627317033381587</v>
      </c>
      <c r="E36" s="30">
        <v>115.6</v>
      </c>
      <c r="F36" s="15">
        <f t="shared" si="1"/>
        <v>7.4299999999999926</v>
      </c>
    </row>
    <row r="37" spans="1:6" x14ac:dyDescent="0.2">
      <c r="A37" s="129" t="s">
        <v>31</v>
      </c>
      <c r="B37" s="91">
        <v>6.2169999999999996</v>
      </c>
      <c r="C37" s="33">
        <v>5.27</v>
      </c>
      <c r="D37" s="33">
        <f t="shared" si="0"/>
        <v>84.767572784301109</v>
      </c>
      <c r="E37" s="33">
        <v>1.7</v>
      </c>
      <c r="F37" s="19">
        <f t="shared" si="1"/>
        <v>3.5699999999999994</v>
      </c>
    </row>
    <row r="38" spans="1:6" x14ac:dyDescent="0.2">
      <c r="A38" s="129" t="s">
        <v>32</v>
      </c>
      <c r="B38" s="91">
        <v>3.5</v>
      </c>
      <c r="C38" s="33">
        <v>1.1599999999999999</v>
      </c>
      <c r="D38" s="17">
        <f t="shared" si="0"/>
        <v>33.142857142857139</v>
      </c>
      <c r="E38" s="33">
        <v>1.41</v>
      </c>
      <c r="F38" s="19">
        <f t="shared" si="1"/>
        <v>-0.25</v>
      </c>
    </row>
    <row r="39" spans="1:6" hidden="1" x14ac:dyDescent="0.2">
      <c r="A39" s="129" t="s">
        <v>33</v>
      </c>
      <c r="B39" s="91"/>
      <c r="C39" s="66"/>
      <c r="D39" s="33" t="e">
        <f t="shared" si="0"/>
        <v>#DIV/0!</v>
      </c>
      <c r="E39" s="33"/>
      <c r="F39" s="19">
        <f t="shared" si="1"/>
        <v>0</v>
      </c>
    </row>
    <row r="40" spans="1:6" x14ac:dyDescent="0.2">
      <c r="A40" s="129" t="s">
        <v>34</v>
      </c>
      <c r="B40" s="91">
        <v>118.8</v>
      </c>
      <c r="C40" s="33">
        <v>109.8</v>
      </c>
      <c r="D40" s="33">
        <f t="shared" si="0"/>
        <v>92.424242424242422</v>
      </c>
      <c r="E40" s="33">
        <v>107</v>
      </c>
      <c r="F40" s="19">
        <f t="shared" si="1"/>
        <v>2.7999999999999972</v>
      </c>
    </row>
    <row r="41" spans="1:6" x14ac:dyDescent="0.2">
      <c r="A41" s="129" t="s">
        <v>35</v>
      </c>
      <c r="B41" s="91">
        <v>3.1</v>
      </c>
      <c r="C41" s="33">
        <v>0.5</v>
      </c>
      <c r="D41" s="17">
        <f t="shared" si="0"/>
        <v>16.129032258064516</v>
      </c>
      <c r="E41" s="33">
        <v>0.6</v>
      </c>
      <c r="F41" s="19">
        <f t="shared" si="1"/>
        <v>-9.9999999999999978E-2</v>
      </c>
    </row>
    <row r="42" spans="1:6" hidden="1" x14ac:dyDescent="0.2">
      <c r="A42" s="129" t="s">
        <v>36</v>
      </c>
      <c r="B42" s="91"/>
      <c r="C42" s="33"/>
      <c r="D42" s="17" t="e">
        <f t="shared" si="0"/>
        <v>#DIV/0!</v>
      </c>
      <c r="E42" s="33"/>
      <c r="F42" s="19">
        <f t="shared" si="1"/>
        <v>0</v>
      </c>
    </row>
    <row r="43" spans="1:6" x14ac:dyDescent="0.2">
      <c r="A43" s="129" t="s">
        <v>37</v>
      </c>
      <c r="B43" s="91">
        <v>15.5</v>
      </c>
      <c r="C43" s="33">
        <v>6.3</v>
      </c>
      <c r="D43" s="17">
        <f t="shared" si="0"/>
        <v>40.645161290322577</v>
      </c>
      <c r="E43" s="33">
        <v>4.9000000000000004</v>
      </c>
      <c r="F43" s="19">
        <f t="shared" si="1"/>
        <v>1.3999999999999995</v>
      </c>
    </row>
    <row r="44" spans="1:6" hidden="1" x14ac:dyDescent="0.2">
      <c r="A44" s="129" t="s">
        <v>38</v>
      </c>
      <c r="B44" s="91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8" t="s">
        <v>39</v>
      </c>
      <c r="B45" s="92">
        <v>21.6</v>
      </c>
      <c r="C45" s="30">
        <f>SUM(C46:C52)</f>
        <v>6.5779999999999994</v>
      </c>
      <c r="D45" s="13">
        <f t="shared" si="0"/>
        <v>30.453703703703699</v>
      </c>
      <c r="E45" s="30">
        <v>0.6</v>
      </c>
      <c r="F45" s="15">
        <f t="shared" si="1"/>
        <v>5.9779999999999998</v>
      </c>
    </row>
    <row r="46" spans="1:6" x14ac:dyDescent="0.2">
      <c r="A46" s="129" t="s">
        <v>40</v>
      </c>
      <c r="B46" s="91">
        <v>18.5</v>
      </c>
      <c r="C46" s="33">
        <v>5.8</v>
      </c>
      <c r="D46" s="17">
        <f t="shared" si="0"/>
        <v>31.351351351351354</v>
      </c>
      <c r="E46" s="33"/>
      <c r="F46" s="19">
        <f t="shared" si="1"/>
        <v>5.8</v>
      </c>
    </row>
    <row r="47" spans="1:6" hidden="1" x14ac:dyDescent="0.2">
      <c r="A47" s="129" t="s">
        <v>41</v>
      </c>
      <c r="B47" s="91"/>
      <c r="C47" s="33"/>
      <c r="D47" s="17" t="e">
        <f t="shared" si="0"/>
        <v>#DIV/0!</v>
      </c>
      <c r="E47" s="33"/>
      <c r="F47" s="19">
        <f t="shared" si="1"/>
        <v>0</v>
      </c>
    </row>
    <row r="48" spans="1:6" s="59" customFormat="1" hidden="1" x14ac:dyDescent="0.2">
      <c r="A48" s="129" t="s">
        <v>42</v>
      </c>
      <c r="B48" s="124"/>
      <c r="C48" s="56"/>
      <c r="D48" s="17" t="e">
        <f t="shared" si="0"/>
        <v>#DIV/0!</v>
      </c>
      <c r="E48" s="56"/>
      <c r="F48" s="19">
        <f t="shared" si="1"/>
        <v>0</v>
      </c>
    </row>
    <row r="49" spans="1:6" hidden="1" x14ac:dyDescent="0.2">
      <c r="A49" s="129" t="s">
        <v>43</v>
      </c>
      <c r="B49" s="91"/>
      <c r="C49" s="39"/>
      <c r="D49" s="17" t="e">
        <f t="shared" si="0"/>
        <v>#DIV/0!</v>
      </c>
      <c r="E49" s="39"/>
      <c r="F49" s="19">
        <f t="shared" si="1"/>
        <v>0</v>
      </c>
    </row>
    <row r="50" spans="1:6" hidden="1" x14ac:dyDescent="0.2">
      <c r="A50" s="129" t="s">
        <v>44</v>
      </c>
      <c r="B50" s="91"/>
      <c r="C50" s="33"/>
      <c r="D50" s="17" t="e">
        <f t="shared" si="0"/>
        <v>#DIV/0!</v>
      </c>
      <c r="E50" s="33"/>
      <c r="F50" s="19">
        <f t="shared" si="1"/>
        <v>0</v>
      </c>
    </row>
    <row r="51" spans="1:6" x14ac:dyDescent="0.2">
      <c r="A51" s="129" t="s">
        <v>45</v>
      </c>
      <c r="B51" s="91">
        <v>3.1</v>
      </c>
      <c r="C51" s="33">
        <v>0.77800000000000002</v>
      </c>
      <c r="D51" s="17">
        <f t="shared" si="0"/>
        <v>25.096774193548388</v>
      </c>
      <c r="E51" s="33">
        <v>0.6</v>
      </c>
      <c r="F51" s="19">
        <f t="shared" si="1"/>
        <v>0.17800000000000005</v>
      </c>
    </row>
    <row r="52" spans="1:6" hidden="1" x14ac:dyDescent="0.2">
      <c r="A52" s="130" t="s">
        <v>46</v>
      </c>
      <c r="B52" s="17"/>
      <c r="C52" s="33"/>
      <c r="D52" s="17" t="e">
        <f t="shared" si="0"/>
        <v>#DIV/0!</v>
      </c>
      <c r="E52" s="33"/>
      <c r="F52" s="19">
        <f t="shared" si="1"/>
        <v>0</v>
      </c>
    </row>
    <row r="53" spans="1:6" s="23" customFormat="1" ht="15" hidden="1" x14ac:dyDescent="0.25">
      <c r="A53" s="128" t="s">
        <v>47</v>
      </c>
      <c r="B53" s="92">
        <v>0</v>
      </c>
      <c r="C53" s="30">
        <f>SUM(C54:C67)</f>
        <v>0</v>
      </c>
      <c r="D53" s="13" t="e">
        <f t="shared" si="0"/>
        <v>#DIV/0!</v>
      </c>
      <c r="E53" s="30"/>
      <c r="F53" s="15">
        <f t="shared" si="1"/>
        <v>0</v>
      </c>
    </row>
    <row r="54" spans="1:6" hidden="1" x14ac:dyDescent="0.2">
      <c r="A54" s="129" t="s">
        <v>48</v>
      </c>
      <c r="B54" s="91"/>
      <c r="C54" s="33"/>
      <c r="D54" s="17" t="e">
        <f t="shared" si="0"/>
        <v>#DIV/0!</v>
      </c>
      <c r="E54" s="33"/>
      <c r="F54" s="19">
        <f t="shared" si="1"/>
        <v>0</v>
      </c>
    </row>
    <row r="55" spans="1:6" hidden="1" x14ac:dyDescent="0.2">
      <c r="A55" s="129" t="s">
        <v>49</v>
      </c>
      <c r="B55" s="91"/>
      <c r="C55" s="33"/>
      <c r="D55" s="17" t="e">
        <f t="shared" si="0"/>
        <v>#DIV/0!</v>
      </c>
      <c r="E55" s="33"/>
      <c r="F55" s="19">
        <f t="shared" si="1"/>
        <v>0</v>
      </c>
    </row>
    <row r="56" spans="1:6" hidden="1" x14ac:dyDescent="0.2">
      <c r="A56" s="129" t="s">
        <v>50</v>
      </c>
      <c r="B56" s="91"/>
      <c r="C56" s="33"/>
      <c r="D56" s="17" t="e">
        <f t="shared" si="0"/>
        <v>#DIV/0!</v>
      </c>
      <c r="E56" s="33"/>
      <c r="F56" s="19">
        <f t="shared" si="1"/>
        <v>0</v>
      </c>
    </row>
    <row r="57" spans="1:6" hidden="1" x14ac:dyDescent="0.2">
      <c r="A57" s="129" t="s">
        <v>51</v>
      </c>
      <c r="B57" s="91"/>
      <c r="C57" s="33"/>
      <c r="D57" s="17" t="e">
        <f t="shared" si="0"/>
        <v>#DIV/0!</v>
      </c>
      <c r="E57" s="33"/>
      <c r="F57" s="19">
        <f t="shared" si="1"/>
        <v>0</v>
      </c>
    </row>
    <row r="58" spans="1:6" hidden="1" x14ac:dyDescent="0.2">
      <c r="A58" s="129" t="s">
        <v>52</v>
      </c>
      <c r="B58" s="91"/>
      <c r="C58" s="33"/>
      <c r="D58" s="17" t="e">
        <f t="shared" si="0"/>
        <v>#DIV/0!</v>
      </c>
      <c r="E58" s="33"/>
      <c r="F58" s="19">
        <f t="shared" si="1"/>
        <v>0</v>
      </c>
    </row>
    <row r="59" spans="1:6" hidden="1" x14ac:dyDescent="0.2">
      <c r="A59" s="129" t="s">
        <v>53</v>
      </c>
      <c r="B59" s="91"/>
      <c r="C59" s="33"/>
      <c r="D59" s="17" t="e">
        <f t="shared" si="0"/>
        <v>#DIV/0!</v>
      </c>
      <c r="E59" s="33"/>
      <c r="F59" s="19">
        <f t="shared" si="1"/>
        <v>0</v>
      </c>
    </row>
    <row r="60" spans="1:6" hidden="1" x14ac:dyDescent="0.2">
      <c r="A60" s="129" t="s">
        <v>54</v>
      </c>
      <c r="B60" s="91"/>
      <c r="C60" s="33"/>
      <c r="D60" s="17" t="e">
        <f t="shared" si="0"/>
        <v>#DIV/0!</v>
      </c>
      <c r="E60" s="33"/>
      <c r="F60" s="19">
        <f t="shared" si="1"/>
        <v>0</v>
      </c>
    </row>
    <row r="61" spans="1:6" hidden="1" x14ac:dyDescent="0.2">
      <c r="A61" s="129" t="s">
        <v>55</v>
      </c>
      <c r="B61" s="91"/>
      <c r="C61" s="33"/>
      <c r="D61" s="17" t="e">
        <f t="shared" si="0"/>
        <v>#DIV/0!</v>
      </c>
      <c r="E61" s="33"/>
      <c r="F61" s="19">
        <f t="shared" si="1"/>
        <v>0</v>
      </c>
    </row>
    <row r="62" spans="1:6" hidden="1" x14ac:dyDescent="0.2">
      <c r="A62" s="129" t="s">
        <v>56</v>
      </c>
      <c r="B62" s="91"/>
      <c r="C62" s="33"/>
      <c r="D62" s="17" t="e">
        <f t="shared" si="0"/>
        <v>#DIV/0!</v>
      </c>
      <c r="E62" s="33"/>
      <c r="F62" s="19">
        <f t="shared" si="1"/>
        <v>0</v>
      </c>
    </row>
    <row r="63" spans="1:6" hidden="1" x14ac:dyDescent="0.2">
      <c r="A63" s="129" t="s">
        <v>57</v>
      </c>
      <c r="B63" s="91"/>
      <c r="C63" s="33"/>
      <c r="D63" s="17" t="e">
        <f t="shared" si="0"/>
        <v>#DIV/0!</v>
      </c>
      <c r="E63" s="33"/>
      <c r="F63" s="19">
        <f t="shared" si="1"/>
        <v>0</v>
      </c>
    </row>
    <row r="64" spans="1:6" hidden="1" x14ac:dyDescent="0.2">
      <c r="A64" s="129" t="s">
        <v>58</v>
      </c>
      <c r="B64" s="91"/>
      <c r="C64" s="33"/>
      <c r="D64" s="17" t="e">
        <f t="shared" si="0"/>
        <v>#DIV/0!</v>
      </c>
      <c r="E64" s="33"/>
      <c r="F64" s="19">
        <f t="shared" si="1"/>
        <v>0</v>
      </c>
    </row>
    <row r="65" spans="1:6" hidden="1" x14ac:dyDescent="0.2">
      <c r="A65" s="129" t="s">
        <v>59</v>
      </c>
      <c r="B65" s="91"/>
      <c r="C65" s="33"/>
      <c r="D65" s="17" t="e">
        <f t="shared" si="0"/>
        <v>#DIV/0!</v>
      </c>
      <c r="E65" s="33"/>
      <c r="F65" s="19">
        <f t="shared" si="1"/>
        <v>0</v>
      </c>
    </row>
    <row r="66" spans="1:6" hidden="1" x14ac:dyDescent="0.2">
      <c r="A66" s="129" t="s">
        <v>60</v>
      </c>
      <c r="B66" s="91"/>
      <c r="C66" s="33"/>
      <c r="D66" s="17" t="e">
        <f t="shared" si="0"/>
        <v>#DIV/0!</v>
      </c>
      <c r="E66" s="33"/>
      <c r="F66" s="19">
        <f t="shared" si="1"/>
        <v>0</v>
      </c>
    </row>
    <row r="67" spans="1:6" s="23" customFormat="1" ht="15" hidden="1" x14ac:dyDescent="0.25">
      <c r="A67" s="129" t="s">
        <v>61</v>
      </c>
      <c r="B67" s="17"/>
      <c r="C67" s="30"/>
      <c r="D67" s="17" t="e">
        <f t="shared" si="0"/>
        <v>#DIV/0!</v>
      </c>
      <c r="E67" s="33"/>
      <c r="F67" s="19">
        <f t="shared" si="1"/>
        <v>0</v>
      </c>
    </row>
    <row r="68" spans="1:6" s="23" customFormat="1" ht="15" hidden="1" x14ac:dyDescent="0.25">
      <c r="A68" s="128" t="s">
        <v>62</v>
      </c>
      <c r="B68" s="92">
        <v>0</v>
      </c>
      <c r="C68" s="30">
        <f>SUM(C69:C74)-C72-C73</f>
        <v>0</v>
      </c>
      <c r="D68" s="17" t="e">
        <f t="shared" si="0"/>
        <v>#DIV/0!</v>
      </c>
      <c r="E68" s="30"/>
      <c r="F68" s="19">
        <f t="shared" si="1"/>
        <v>0</v>
      </c>
    </row>
    <row r="69" spans="1:6" hidden="1" x14ac:dyDescent="0.2">
      <c r="A69" s="129" t="s">
        <v>63</v>
      </c>
      <c r="B69" s="91"/>
      <c r="C69" s="33"/>
      <c r="D69" s="17" t="e">
        <f t="shared" ref="D69:D102" si="2">C69/B69*100</f>
        <v>#DIV/0!</v>
      </c>
      <c r="E69" s="33"/>
      <c r="F69" s="19">
        <f t="shared" si="1"/>
        <v>0</v>
      </c>
    </row>
    <row r="70" spans="1:6" hidden="1" x14ac:dyDescent="0.2">
      <c r="A70" s="129" t="s">
        <v>64</v>
      </c>
      <c r="B70" s="91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29" t="s">
        <v>65</v>
      </c>
      <c r="B71" s="91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29" t="s">
        <v>66</v>
      </c>
      <c r="B72" s="91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29" t="s">
        <v>67</v>
      </c>
      <c r="B73" s="91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hidden="1" x14ac:dyDescent="0.25">
      <c r="A74" s="129" t="s">
        <v>68</v>
      </c>
      <c r="B74" s="17"/>
      <c r="C74" s="30"/>
      <c r="D74" s="17" t="e">
        <f t="shared" si="2"/>
        <v>#DIV/0!</v>
      </c>
      <c r="E74" s="30"/>
      <c r="F74" s="19">
        <f t="shared" si="3"/>
        <v>0</v>
      </c>
    </row>
    <row r="75" spans="1:6" s="23" customFormat="1" ht="15" hidden="1" x14ac:dyDescent="0.25">
      <c r="A75" s="128" t="s">
        <v>69</v>
      </c>
      <c r="B75" s="92">
        <v>0</v>
      </c>
      <c r="C75" s="30">
        <f>SUM(C76:C91)-C82-C83-C85-C91</f>
        <v>0</v>
      </c>
      <c r="D75" s="17" t="e">
        <f t="shared" si="2"/>
        <v>#DIV/0!</v>
      </c>
      <c r="E75" s="30"/>
      <c r="F75" s="19">
        <f t="shared" si="3"/>
        <v>0</v>
      </c>
    </row>
    <row r="76" spans="1:6" hidden="1" x14ac:dyDescent="0.2">
      <c r="A76" s="129" t="s">
        <v>70</v>
      </c>
      <c r="B76" s="91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29" t="s">
        <v>71</v>
      </c>
      <c r="B77" s="91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29" t="s">
        <v>72</v>
      </c>
      <c r="B78" s="91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29" t="s">
        <v>73</v>
      </c>
      <c r="B79" s="91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29" t="s">
        <v>74</v>
      </c>
      <c r="B80" s="91"/>
      <c r="C80" s="33"/>
      <c r="D80" s="17" t="e">
        <f t="shared" si="2"/>
        <v>#DIV/0!</v>
      </c>
      <c r="E80" s="33"/>
      <c r="F80" s="19">
        <f t="shared" si="3"/>
        <v>0</v>
      </c>
    </row>
    <row r="81" spans="1:6" hidden="1" x14ac:dyDescent="0.2">
      <c r="A81" s="129" t="s">
        <v>75</v>
      </c>
      <c r="B81" s="91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29" t="s">
        <v>76</v>
      </c>
      <c r="B82" s="91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29" t="s">
        <v>77</v>
      </c>
      <c r="B83" s="91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29" t="s">
        <v>78</v>
      </c>
      <c r="B84" s="91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29" t="s">
        <v>79</v>
      </c>
      <c r="B85" s="91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29" t="s">
        <v>80</v>
      </c>
      <c r="B86" s="91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129" t="s">
        <v>81</v>
      </c>
      <c r="B87" s="91"/>
      <c r="C87" s="33"/>
      <c r="D87" s="17" t="e">
        <f t="shared" si="2"/>
        <v>#DIV/0!</v>
      </c>
      <c r="E87" s="33"/>
      <c r="F87" s="19">
        <f t="shared" si="3"/>
        <v>0</v>
      </c>
    </row>
    <row r="88" spans="1:6" hidden="1" x14ac:dyDescent="0.2">
      <c r="A88" s="129" t="s">
        <v>82</v>
      </c>
      <c r="B88" s="91"/>
      <c r="C88" s="33"/>
      <c r="D88" s="17" t="e">
        <f t="shared" si="2"/>
        <v>#DIV/0!</v>
      </c>
      <c r="E88" s="33"/>
      <c r="F88" s="19">
        <f t="shared" si="3"/>
        <v>0</v>
      </c>
    </row>
    <row r="89" spans="1:6" hidden="1" x14ac:dyDescent="0.2">
      <c r="A89" s="129" t="s">
        <v>83</v>
      </c>
      <c r="B89" s="91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29" t="s">
        <v>84</v>
      </c>
      <c r="B90" s="91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29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8" t="s">
        <v>86</v>
      </c>
      <c r="B92" s="92">
        <v>15.5</v>
      </c>
      <c r="C92" s="30">
        <f>SUM(C93:C102)-C98</f>
        <v>0.59499999999999997</v>
      </c>
      <c r="D92" s="17">
        <f t="shared" si="2"/>
        <v>3.8387096774193545</v>
      </c>
      <c r="E92" s="35">
        <v>0.5</v>
      </c>
      <c r="F92" s="19">
        <f t="shared" si="3"/>
        <v>9.4999999999999973E-2</v>
      </c>
    </row>
    <row r="93" spans="1:6" hidden="1" x14ac:dyDescent="0.2">
      <c r="A93" s="129" t="s">
        <v>87</v>
      </c>
      <c r="B93" s="91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29" t="s">
        <v>88</v>
      </c>
      <c r="B94" s="91">
        <v>15</v>
      </c>
      <c r="C94" s="33">
        <v>0.59499999999999997</v>
      </c>
      <c r="D94" s="17">
        <f t="shared" si="2"/>
        <v>3.9666666666666663</v>
      </c>
      <c r="E94" s="66">
        <v>0.5</v>
      </c>
      <c r="F94" s="19">
        <f t="shared" si="3"/>
        <v>9.4999999999999973E-2</v>
      </c>
    </row>
    <row r="95" spans="1:6" hidden="1" x14ac:dyDescent="0.2">
      <c r="A95" s="129" t="s">
        <v>89</v>
      </c>
      <c r="B95" s="91"/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129" t="s">
        <v>90</v>
      </c>
      <c r="B96" s="91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129" t="s">
        <v>91</v>
      </c>
      <c r="B97" s="91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29" t="s">
        <v>92</v>
      </c>
      <c r="B98" s="91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29" t="s">
        <v>93</v>
      </c>
      <c r="B99" s="91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29" t="s">
        <v>94</v>
      </c>
      <c r="B100" s="91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131" t="s">
        <v>95</v>
      </c>
      <c r="B101" s="125">
        <v>0.5</v>
      </c>
      <c r="C101" s="43"/>
      <c r="D101" s="25">
        <f t="shared" si="2"/>
        <v>0</v>
      </c>
      <c r="E101" s="43"/>
      <c r="F101" s="26">
        <f t="shared" si="3"/>
        <v>0</v>
      </c>
    </row>
    <row r="102" spans="1:6" hidden="1" x14ac:dyDescent="0.2">
      <c r="A102" s="126" t="s">
        <v>96</v>
      </c>
      <c r="B102" s="83"/>
      <c r="D102" s="68" t="e">
        <f t="shared" si="2"/>
        <v>#DIV/0!</v>
      </c>
      <c r="E102" s="62"/>
      <c r="F102" s="127"/>
    </row>
  </sheetData>
  <mergeCells count="5">
    <mergeCell ref="A1:F1"/>
    <mergeCell ref="A2:F2"/>
    <mergeCell ref="A3:A4"/>
    <mergeCell ref="B3:B4"/>
    <mergeCell ref="C3:F3"/>
  </mergeCells>
  <conditionalFormatting sqref="D6:D35 D41:D102 D38">
    <cfRule type="cellIs" dxfId="2" priority="1" stopIfTrue="1" operator="greaterThan">
      <formula>60</formula>
    </cfRule>
  </conditionalFormatting>
  <printOptions horizontalCentered="1"/>
  <pageMargins left="0.27559055118110237" right="0" top="0.74803149606299213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9" sqref="C59"/>
    </sheetView>
  </sheetViews>
  <sheetFormatPr defaultRowHeight="14.25" x14ac:dyDescent="0.2"/>
  <cols>
    <col min="1" max="1" width="30.85546875" style="22" customWidth="1"/>
    <col min="2" max="2" width="15.42578125" style="22" customWidth="1"/>
    <col min="3" max="4" width="9.85546875" style="22" customWidth="1"/>
    <col min="5" max="5" width="9.140625" style="22" customWidth="1"/>
    <col min="6" max="6" width="10.85546875" style="22" customWidth="1"/>
    <col min="7" max="236" width="9.140625" style="22"/>
    <col min="237" max="237" width="26.140625" style="22" customWidth="1"/>
    <col min="238" max="238" width="11.5703125" style="22" customWidth="1"/>
    <col min="239" max="239" width="0" style="22" hidden="1" customWidth="1"/>
    <col min="240" max="240" width="8.85546875" style="22" customWidth="1"/>
    <col min="241" max="241" width="9.85546875" style="22" customWidth="1"/>
    <col min="242" max="242" width="8.7109375" style="22" customWidth="1"/>
    <col min="243" max="243" width="9.5703125" style="22" customWidth="1"/>
    <col min="244" max="492" width="9.140625" style="22"/>
    <col min="493" max="493" width="26.140625" style="22" customWidth="1"/>
    <col min="494" max="494" width="11.5703125" style="22" customWidth="1"/>
    <col min="495" max="495" width="0" style="22" hidden="1" customWidth="1"/>
    <col min="496" max="496" width="8.85546875" style="22" customWidth="1"/>
    <col min="497" max="497" width="9.85546875" style="22" customWidth="1"/>
    <col min="498" max="498" width="8.7109375" style="22" customWidth="1"/>
    <col min="499" max="499" width="9.5703125" style="22" customWidth="1"/>
    <col min="500" max="748" width="9.140625" style="22"/>
    <col min="749" max="749" width="26.140625" style="22" customWidth="1"/>
    <col min="750" max="750" width="11.5703125" style="22" customWidth="1"/>
    <col min="751" max="751" width="0" style="22" hidden="1" customWidth="1"/>
    <col min="752" max="752" width="8.85546875" style="22" customWidth="1"/>
    <col min="753" max="753" width="9.85546875" style="22" customWidth="1"/>
    <col min="754" max="754" width="8.7109375" style="22" customWidth="1"/>
    <col min="755" max="755" width="9.5703125" style="22" customWidth="1"/>
    <col min="756" max="1004" width="9.140625" style="22"/>
    <col min="1005" max="1005" width="26.140625" style="22" customWidth="1"/>
    <col min="1006" max="1006" width="11.5703125" style="22" customWidth="1"/>
    <col min="1007" max="1007" width="0" style="22" hidden="1" customWidth="1"/>
    <col min="1008" max="1008" width="8.85546875" style="22" customWidth="1"/>
    <col min="1009" max="1009" width="9.85546875" style="22" customWidth="1"/>
    <col min="1010" max="1010" width="8.7109375" style="22" customWidth="1"/>
    <col min="1011" max="1011" width="9.5703125" style="22" customWidth="1"/>
    <col min="1012" max="1260" width="9.140625" style="22"/>
    <col min="1261" max="1261" width="26.140625" style="22" customWidth="1"/>
    <col min="1262" max="1262" width="11.5703125" style="22" customWidth="1"/>
    <col min="1263" max="1263" width="0" style="22" hidden="1" customWidth="1"/>
    <col min="1264" max="1264" width="8.85546875" style="22" customWidth="1"/>
    <col min="1265" max="1265" width="9.85546875" style="22" customWidth="1"/>
    <col min="1266" max="1266" width="8.7109375" style="22" customWidth="1"/>
    <col min="1267" max="1267" width="9.5703125" style="22" customWidth="1"/>
    <col min="1268" max="1516" width="9.140625" style="22"/>
    <col min="1517" max="1517" width="26.140625" style="22" customWidth="1"/>
    <col min="1518" max="1518" width="11.5703125" style="22" customWidth="1"/>
    <col min="1519" max="1519" width="0" style="22" hidden="1" customWidth="1"/>
    <col min="1520" max="1520" width="8.85546875" style="22" customWidth="1"/>
    <col min="1521" max="1521" width="9.85546875" style="22" customWidth="1"/>
    <col min="1522" max="1522" width="8.7109375" style="22" customWidth="1"/>
    <col min="1523" max="1523" width="9.5703125" style="22" customWidth="1"/>
    <col min="1524" max="1772" width="9.140625" style="22"/>
    <col min="1773" max="1773" width="26.140625" style="22" customWidth="1"/>
    <col min="1774" max="1774" width="11.5703125" style="22" customWidth="1"/>
    <col min="1775" max="1775" width="0" style="22" hidden="1" customWidth="1"/>
    <col min="1776" max="1776" width="8.85546875" style="22" customWidth="1"/>
    <col min="1777" max="1777" width="9.85546875" style="22" customWidth="1"/>
    <col min="1778" max="1778" width="8.7109375" style="22" customWidth="1"/>
    <col min="1779" max="1779" width="9.5703125" style="22" customWidth="1"/>
    <col min="1780" max="2028" width="9.140625" style="22"/>
    <col min="2029" max="2029" width="26.140625" style="22" customWidth="1"/>
    <col min="2030" max="2030" width="11.5703125" style="22" customWidth="1"/>
    <col min="2031" max="2031" width="0" style="22" hidden="1" customWidth="1"/>
    <col min="2032" max="2032" width="8.85546875" style="22" customWidth="1"/>
    <col min="2033" max="2033" width="9.85546875" style="22" customWidth="1"/>
    <col min="2034" max="2034" width="8.7109375" style="22" customWidth="1"/>
    <col min="2035" max="2035" width="9.5703125" style="22" customWidth="1"/>
    <col min="2036" max="2284" width="9.140625" style="22"/>
    <col min="2285" max="2285" width="26.140625" style="22" customWidth="1"/>
    <col min="2286" max="2286" width="11.5703125" style="22" customWidth="1"/>
    <col min="2287" max="2287" width="0" style="22" hidden="1" customWidth="1"/>
    <col min="2288" max="2288" width="8.85546875" style="22" customWidth="1"/>
    <col min="2289" max="2289" width="9.85546875" style="22" customWidth="1"/>
    <col min="2290" max="2290" width="8.7109375" style="22" customWidth="1"/>
    <col min="2291" max="2291" width="9.5703125" style="22" customWidth="1"/>
    <col min="2292" max="2540" width="9.140625" style="22"/>
    <col min="2541" max="2541" width="26.140625" style="22" customWidth="1"/>
    <col min="2542" max="2542" width="11.5703125" style="22" customWidth="1"/>
    <col min="2543" max="2543" width="0" style="22" hidden="1" customWidth="1"/>
    <col min="2544" max="2544" width="8.85546875" style="22" customWidth="1"/>
    <col min="2545" max="2545" width="9.85546875" style="22" customWidth="1"/>
    <col min="2546" max="2546" width="8.7109375" style="22" customWidth="1"/>
    <col min="2547" max="2547" width="9.5703125" style="22" customWidth="1"/>
    <col min="2548" max="2796" width="9.140625" style="22"/>
    <col min="2797" max="2797" width="26.140625" style="22" customWidth="1"/>
    <col min="2798" max="2798" width="11.5703125" style="22" customWidth="1"/>
    <col min="2799" max="2799" width="0" style="22" hidden="1" customWidth="1"/>
    <col min="2800" max="2800" width="8.85546875" style="22" customWidth="1"/>
    <col min="2801" max="2801" width="9.85546875" style="22" customWidth="1"/>
    <col min="2802" max="2802" width="8.7109375" style="22" customWidth="1"/>
    <col min="2803" max="2803" width="9.5703125" style="22" customWidth="1"/>
    <col min="2804" max="3052" width="9.140625" style="22"/>
    <col min="3053" max="3053" width="26.140625" style="22" customWidth="1"/>
    <col min="3054" max="3054" width="11.5703125" style="22" customWidth="1"/>
    <col min="3055" max="3055" width="0" style="22" hidden="1" customWidth="1"/>
    <col min="3056" max="3056" width="8.85546875" style="22" customWidth="1"/>
    <col min="3057" max="3057" width="9.85546875" style="22" customWidth="1"/>
    <col min="3058" max="3058" width="8.7109375" style="22" customWidth="1"/>
    <col min="3059" max="3059" width="9.5703125" style="22" customWidth="1"/>
    <col min="3060" max="3308" width="9.140625" style="22"/>
    <col min="3309" max="3309" width="26.140625" style="22" customWidth="1"/>
    <col min="3310" max="3310" width="11.5703125" style="22" customWidth="1"/>
    <col min="3311" max="3311" width="0" style="22" hidden="1" customWidth="1"/>
    <col min="3312" max="3312" width="8.85546875" style="22" customWidth="1"/>
    <col min="3313" max="3313" width="9.85546875" style="22" customWidth="1"/>
    <col min="3314" max="3314" width="8.7109375" style="22" customWidth="1"/>
    <col min="3315" max="3315" width="9.5703125" style="22" customWidth="1"/>
    <col min="3316" max="3564" width="9.140625" style="22"/>
    <col min="3565" max="3565" width="26.140625" style="22" customWidth="1"/>
    <col min="3566" max="3566" width="11.5703125" style="22" customWidth="1"/>
    <col min="3567" max="3567" width="0" style="22" hidden="1" customWidth="1"/>
    <col min="3568" max="3568" width="8.85546875" style="22" customWidth="1"/>
    <col min="3569" max="3569" width="9.85546875" style="22" customWidth="1"/>
    <col min="3570" max="3570" width="8.7109375" style="22" customWidth="1"/>
    <col min="3571" max="3571" width="9.5703125" style="22" customWidth="1"/>
    <col min="3572" max="3820" width="9.140625" style="22"/>
    <col min="3821" max="3821" width="26.140625" style="22" customWidth="1"/>
    <col min="3822" max="3822" width="11.5703125" style="22" customWidth="1"/>
    <col min="3823" max="3823" width="0" style="22" hidden="1" customWidth="1"/>
    <col min="3824" max="3824" width="8.85546875" style="22" customWidth="1"/>
    <col min="3825" max="3825" width="9.85546875" style="22" customWidth="1"/>
    <col min="3826" max="3826" width="8.7109375" style="22" customWidth="1"/>
    <col min="3827" max="3827" width="9.5703125" style="22" customWidth="1"/>
    <col min="3828" max="4076" width="9.140625" style="22"/>
    <col min="4077" max="4077" width="26.140625" style="22" customWidth="1"/>
    <col min="4078" max="4078" width="11.5703125" style="22" customWidth="1"/>
    <col min="4079" max="4079" width="0" style="22" hidden="1" customWidth="1"/>
    <col min="4080" max="4080" width="8.85546875" style="22" customWidth="1"/>
    <col min="4081" max="4081" width="9.85546875" style="22" customWidth="1"/>
    <col min="4082" max="4082" width="8.7109375" style="22" customWidth="1"/>
    <col min="4083" max="4083" width="9.5703125" style="22" customWidth="1"/>
    <col min="4084" max="4332" width="9.140625" style="22"/>
    <col min="4333" max="4333" width="26.140625" style="22" customWidth="1"/>
    <col min="4334" max="4334" width="11.5703125" style="22" customWidth="1"/>
    <col min="4335" max="4335" width="0" style="22" hidden="1" customWidth="1"/>
    <col min="4336" max="4336" width="8.85546875" style="22" customWidth="1"/>
    <col min="4337" max="4337" width="9.85546875" style="22" customWidth="1"/>
    <col min="4338" max="4338" width="8.7109375" style="22" customWidth="1"/>
    <col min="4339" max="4339" width="9.5703125" style="22" customWidth="1"/>
    <col min="4340" max="4588" width="9.140625" style="22"/>
    <col min="4589" max="4589" width="26.140625" style="22" customWidth="1"/>
    <col min="4590" max="4590" width="11.5703125" style="22" customWidth="1"/>
    <col min="4591" max="4591" width="0" style="22" hidden="1" customWidth="1"/>
    <col min="4592" max="4592" width="8.85546875" style="22" customWidth="1"/>
    <col min="4593" max="4593" width="9.85546875" style="22" customWidth="1"/>
    <col min="4594" max="4594" width="8.7109375" style="22" customWidth="1"/>
    <col min="4595" max="4595" width="9.5703125" style="22" customWidth="1"/>
    <col min="4596" max="4844" width="9.140625" style="22"/>
    <col min="4845" max="4845" width="26.140625" style="22" customWidth="1"/>
    <col min="4846" max="4846" width="11.5703125" style="22" customWidth="1"/>
    <col min="4847" max="4847" width="0" style="22" hidden="1" customWidth="1"/>
    <col min="4848" max="4848" width="8.85546875" style="22" customWidth="1"/>
    <col min="4849" max="4849" width="9.85546875" style="22" customWidth="1"/>
    <col min="4850" max="4850" width="8.7109375" style="22" customWidth="1"/>
    <col min="4851" max="4851" width="9.5703125" style="22" customWidth="1"/>
    <col min="4852" max="5100" width="9.140625" style="22"/>
    <col min="5101" max="5101" width="26.140625" style="22" customWidth="1"/>
    <col min="5102" max="5102" width="11.5703125" style="22" customWidth="1"/>
    <col min="5103" max="5103" width="0" style="22" hidden="1" customWidth="1"/>
    <col min="5104" max="5104" width="8.85546875" style="22" customWidth="1"/>
    <col min="5105" max="5105" width="9.85546875" style="22" customWidth="1"/>
    <col min="5106" max="5106" width="8.7109375" style="22" customWidth="1"/>
    <col min="5107" max="5107" width="9.5703125" style="22" customWidth="1"/>
    <col min="5108" max="5356" width="9.140625" style="22"/>
    <col min="5357" max="5357" width="26.140625" style="22" customWidth="1"/>
    <col min="5358" max="5358" width="11.5703125" style="22" customWidth="1"/>
    <col min="5359" max="5359" width="0" style="22" hidden="1" customWidth="1"/>
    <col min="5360" max="5360" width="8.85546875" style="22" customWidth="1"/>
    <col min="5361" max="5361" width="9.85546875" style="22" customWidth="1"/>
    <col min="5362" max="5362" width="8.7109375" style="22" customWidth="1"/>
    <col min="5363" max="5363" width="9.5703125" style="22" customWidth="1"/>
    <col min="5364" max="5612" width="9.140625" style="22"/>
    <col min="5613" max="5613" width="26.140625" style="22" customWidth="1"/>
    <col min="5614" max="5614" width="11.5703125" style="22" customWidth="1"/>
    <col min="5615" max="5615" width="0" style="22" hidden="1" customWidth="1"/>
    <col min="5616" max="5616" width="8.85546875" style="22" customWidth="1"/>
    <col min="5617" max="5617" width="9.85546875" style="22" customWidth="1"/>
    <col min="5618" max="5618" width="8.7109375" style="22" customWidth="1"/>
    <col min="5619" max="5619" width="9.5703125" style="22" customWidth="1"/>
    <col min="5620" max="5868" width="9.140625" style="22"/>
    <col min="5869" max="5869" width="26.140625" style="22" customWidth="1"/>
    <col min="5870" max="5870" width="11.5703125" style="22" customWidth="1"/>
    <col min="5871" max="5871" width="0" style="22" hidden="1" customWidth="1"/>
    <col min="5872" max="5872" width="8.85546875" style="22" customWidth="1"/>
    <col min="5873" max="5873" width="9.85546875" style="22" customWidth="1"/>
    <col min="5874" max="5874" width="8.7109375" style="22" customWidth="1"/>
    <col min="5875" max="5875" width="9.5703125" style="22" customWidth="1"/>
    <col min="5876" max="6124" width="9.140625" style="22"/>
    <col min="6125" max="6125" width="26.140625" style="22" customWidth="1"/>
    <col min="6126" max="6126" width="11.5703125" style="22" customWidth="1"/>
    <col min="6127" max="6127" width="0" style="22" hidden="1" customWidth="1"/>
    <col min="6128" max="6128" width="8.85546875" style="22" customWidth="1"/>
    <col min="6129" max="6129" width="9.85546875" style="22" customWidth="1"/>
    <col min="6130" max="6130" width="8.7109375" style="22" customWidth="1"/>
    <col min="6131" max="6131" width="9.5703125" style="22" customWidth="1"/>
    <col min="6132" max="6380" width="9.140625" style="22"/>
    <col min="6381" max="6381" width="26.140625" style="22" customWidth="1"/>
    <col min="6382" max="6382" width="11.5703125" style="22" customWidth="1"/>
    <col min="6383" max="6383" width="0" style="22" hidden="1" customWidth="1"/>
    <col min="6384" max="6384" width="8.85546875" style="22" customWidth="1"/>
    <col min="6385" max="6385" width="9.85546875" style="22" customWidth="1"/>
    <col min="6386" max="6386" width="8.7109375" style="22" customWidth="1"/>
    <col min="6387" max="6387" width="9.5703125" style="22" customWidth="1"/>
    <col min="6388" max="6636" width="9.140625" style="22"/>
    <col min="6637" max="6637" width="26.140625" style="22" customWidth="1"/>
    <col min="6638" max="6638" width="11.5703125" style="22" customWidth="1"/>
    <col min="6639" max="6639" width="0" style="22" hidden="1" customWidth="1"/>
    <col min="6640" max="6640" width="8.85546875" style="22" customWidth="1"/>
    <col min="6641" max="6641" width="9.85546875" style="22" customWidth="1"/>
    <col min="6642" max="6642" width="8.7109375" style="22" customWidth="1"/>
    <col min="6643" max="6643" width="9.5703125" style="22" customWidth="1"/>
    <col min="6644" max="6892" width="9.140625" style="22"/>
    <col min="6893" max="6893" width="26.140625" style="22" customWidth="1"/>
    <col min="6894" max="6894" width="11.5703125" style="22" customWidth="1"/>
    <col min="6895" max="6895" width="0" style="22" hidden="1" customWidth="1"/>
    <col min="6896" max="6896" width="8.85546875" style="22" customWidth="1"/>
    <col min="6897" max="6897" width="9.85546875" style="22" customWidth="1"/>
    <col min="6898" max="6898" width="8.7109375" style="22" customWidth="1"/>
    <col min="6899" max="6899" width="9.5703125" style="22" customWidth="1"/>
    <col min="6900" max="7148" width="9.140625" style="22"/>
    <col min="7149" max="7149" width="26.140625" style="22" customWidth="1"/>
    <col min="7150" max="7150" width="11.5703125" style="22" customWidth="1"/>
    <col min="7151" max="7151" width="0" style="22" hidden="1" customWidth="1"/>
    <col min="7152" max="7152" width="8.85546875" style="22" customWidth="1"/>
    <col min="7153" max="7153" width="9.85546875" style="22" customWidth="1"/>
    <col min="7154" max="7154" width="8.7109375" style="22" customWidth="1"/>
    <col min="7155" max="7155" width="9.5703125" style="22" customWidth="1"/>
    <col min="7156" max="7404" width="9.140625" style="22"/>
    <col min="7405" max="7405" width="26.140625" style="22" customWidth="1"/>
    <col min="7406" max="7406" width="11.5703125" style="22" customWidth="1"/>
    <col min="7407" max="7407" width="0" style="22" hidden="1" customWidth="1"/>
    <col min="7408" max="7408" width="8.85546875" style="22" customWidth="1"/>
    <col min="7409" max="7409" width="9.85546875" style="22" customWidth="1"/>
    <col min="7410" max="7410" width="8.7109375" style="22" customWidth="1"/>
    <col min="7411" max="7411" width="9.5703125" style="22" customWidth="1"/>
    <col min="7412" max="7660" width="9.140625" style="22"/>
    <col min="7661" max="7661" width="26.140625" style="22" customWidth="1"/>
    <col min="7662" max="7662" width="11.5703125" style="22" customWidth="1"/>
    <col min="7663" max="7663" width="0" style="22" hidden="1" customWidth="1"/>
    <col min="7664" max="7664" width="8.85546875" style="22" customWidth="1"/>
    <col min="7665" max="7665" width="9.85546875" style="22" customWidth="1"/>
    <col min="7666" max="7666" width="8.7109375" style="22" customWidth="1"/>
    <col min="7667" max="7667" width="9.5703125" style="22" customWidth="1"/>
    <col min="7668" max="7916" width="9.140625" style="22"/>
    <col min="7917" max="7917" width="26.140625" style="22" customWidth="1"/>
    <col min="7918" max="7918" width="11.5703125" style="22" customWidth="1"/>
    <col min="7919" max="7919" width="0" style="22" hidden="1" customWidth="1"/>
    <col min="7920" max="7920" width="8.85546875" style="22" customWidth="1"/>
    <col min="7921" max="7921" width="9.85546875" style="22" customWidth="1"/>
    <col min="7922" max="7922" width="8.7109375" style="22" customWidth="1"/>
    <col min="7923" max="7923" width="9.5703125" style="22" customWidth="1"/>
    <col min="7924" max="8172" width="9.140625" style="22"/>
    <col min="8173" max="8173" width="26.140625" style="22" customWidth="1"/>
    <col min="8174" max="8174" width="11.5703125" style="22" customWidth="1"/>
    <col min="8175" max="8175" width="0" style="22" hidden="1" customWidth="1"/>
    <col min="8176" max="8176" width="8.85546875" style="22" customWidth="1"/>
    <col min="8177" max="8177" width="9.85546875" style="22" customWidth="1"/>
    <col min="8178" max="8178" width="8.7109375" style="22" customWidth="1"/>
    <col min="8179" max="8179" width="9.5703125" style="22" customWidth="1"/>
    <col min="8180" max="8428" width="9.140625" style="22"/>
    <col min="8429" max="8429" width="26.140625" style="22" customWidth="1"/>
    <col min="8430" max="8430" width="11.5703125" style="22" customWidth="1"/>
    <col min="8431" max="8431" width="0" style="22" hidden="1" customWidth="1"/>
    <col min="8432" max="8432" width="8.85546875" style="22" customWidth="1"/>
    <col min="8433" max="8433" width="9.85546875" style="22" customWidth="1"/>
    <col min="8434" max="8434" width="8.7109375" style="22" customWidth="1"/>
    <col min="8435" max="8435" width="9.5703125" style="22" customWidth="1"/>
    <col min="8436" max="8684" width="9.140625" style="22"/>
    <col min="8685" max="8685" width="26.140625" style="22" customWidth="1"/>
    <col min="8686" max="8686" width="11.5703125" style="22" customWidth="1"/>
    <col min="8687" max="8687" width="0" style="22" hidden="1" customWidth="1"/>
    <col min="8688" max="8688" width="8.85546875" style="22" customWidth="1"/>
    <col min="8689" max="8689" width="9.85546875" style="22" customWidth="1"/>
    <col min="8690" max="8690" width="8.7109375" style="22" customWidth="1"/>
    <col min="8691" max="8691" width="9.5703125" style="22" customWidth="1"/>
    <col min="8692" max="8940" width="9.140625" style="22"/>
    <col min="8941" max="8941" width="26.140625" style="22" customWidth="1"/>
    <col min="8942" max="8942" width="11.5703125" style="22" customWidth="1"/>
    <col min="8943" max="8943" width="0" style="22" hidden="1" customWidth="1"/>
    <col min="8944" max="8944" width="8.85546875" style="22" customWidth="1"/>
    <col min="8945" max="8945" width="9.85546875" style="22" customWidth="1"/>
    <col min="8946" max="8946" width="8.7109375" style="22" customWidth="1"/>
    <col min="8947" max="8947" width="9.5703125" style="22" customWidth="1"/>
    <col min="8948" max="9196" width="9.140625" style="22"/>
    <col min="9197" max="9197" width="26.140625" style="22" customWidth="1"/>
    <col min="9198" max="9198" width="11.5703125" style="22" customWidth="1"/>
    <col min="9199" max="9199" width="0" style="22" hidden="1" customWidth="1"/>
    <col min="9200" max="9200" width="8.85546875" style="22" customWidth="1"/>
    <col min="9201" max="9201" width="9.85546875" style="22" customWidth="1"/>
    <col min="9202" max="9202" width="8.7109375" style="22" customWidth="1"/>
    <col min="9203" max="9203" width="9.5703125" style="22" customWidth="1"/>
    <col min="9204" max="9452" width="9.140625" style="22"/>
    <col min="9453" max="9453" width="26.140625" style="22" customWidth="1"/>
    <col min="9454" max="9454" width="11.5703125" style="22" customWidth="1"/>
    <col min="9455" max="9455" width="0" style="22" hidden="1" customWidth="1"/>
    <col min="9456" max="9456" width="8.85546875" style="22" customWidth="1"/>
    <col min="9457" max="9457" width="9.85546875" style="22" customWidth="1"/>
    <col min="9458" max="9458" width="8.7109375" style="22" customWidth="1"/>
    <col min="9459" max="9459" width="9.5703125" style="22" customWidth="1"/>
    <col min="9460" max="9708" width="9.140625" style="22"/>
    <col min="9709" max="9709" width="26.140625" style="22" customWidth="1"/>
    <col min="9710" max="9710" width="11.5703125" style="22" customWidth="1"/>
    <col min="9711" max="9711" width="0" style="22" hidden="1" customWidth="1"/>
    <col min="9712" max="9712" width="8.85546875" style="22" customWidth="1"/>
    <col min="9713" max="9713" width="9.85546875" style="22" customWidth="1"/>
    <col min="9714" max="9714" width="8.7109375" style="22" customWidth="1"/>
    <col min="9715" max="9715" width="9.5703125" style="22" customWidth="1"/>
    <col min="9716" max="9964" width="9.140625" style="22"/>
    <col min="9965" max="9965" width="26.140625" style="22" customWidth="1"/>
    <col min="9966" max="9966" width="11.5703125" style="22" customWidth="1"/>
    <col min="9967" max="9967" width="0" style="22" hidden="1" customWidth="1"/>
    <col min="9968" max="9968" width="8.85546875" style="22" customWidth="1"/>
    <col min="9969" max="9969" width="9.85546875" style="22" customWidth="1"/>
    <col min="9970" max="9970" width="8.7109375" style="22" customWidth="1"/>
    <col min="9971" max="9971" width="9.5703125" style="22" customWidth="1"/>
    <col min="9972" max="10220" width="9.140625" style="22"/>
    <col min="10221" max="10221" width="26.140625" style="22" customWidth="1"/>
    <col min="10222" max="10222" width="11.5703125" style="22" customWidth="1"/>
    <col min="10223" max="10223" width="0" style="22" hidden="1" customWidth="1"/>
    <col min="10224" max="10224" width="8.85546875" style="22" customWidth="1"/>
    <col min="10225" max="10225" width="9.85546875" style="22" customWidth="1"/>
    <col min="10226" max="10226" width="8.7109375" style="22" customWidth="1"/>
    <col min="10227" max="10227" width="9.5703125" style="22" customWidth="1"/>
    <col min="10228" max="10476" width="9.140625" style="22"/>
    <col min="10477" max="10477" width="26.140625" style="22" customWidth="1"/>
    <col min="10478" max="10478" width="11.5703125" style="22" customWidth="1"/>
    <col min="10479" max="10479" width="0" style="22" hidden="1" customWidth="1"/>
    <col min="10480" max="10480" width="8.85546875" style="22" customWidth="1"/>
    <col min="10481" max="10481" width="9.85546875" style="22" customWidth="1"/>
    <col min="10482" max="10482" width="8.7109375" style="22" customWidth="1"/>
    <col min="10483" max="10483" width="9.5703125" style="22" customWidth="1"/>
    <col min="10484" max="10732" width="9.140625" style="22"/>
    <col min="10733" max="10733" width="26.140625" style="22" customWidth="1"/>
    <col min="10734" max="10734" width="11.5703125" style="22" customWidth="1"/>
    <col min="10735" max="10735" width="0" style="22" hidden="1" customWidth="1"/>
    <col min="10736" max="10736" width="8.85546875" style="22" customWidth="1"/>
    <col min="10737" max="10737" width="9.85546875" style="22" customWidth="1"/>
    <col min="10738" max="10738" width="8.7109375" style="22" customWidth="1"/>
    <col min="10739" max="10739" width="9.5703125" style="22" customWidth="1"/>
    <col min="10740" max="10988" width="9.140625" style="22"/>
    <col min="10989" max="10989" width="26.140625" style="22" customWidth="1"/>
    <col min="10990" max="10990" width="11.5703125" style="22" customWidth="1"/>
    <col min="10991" max="10991" width="0" style="22" hidden="1" customWidth="1"/>
    <col min="10992" max="10992" width="8.85546875" style="22" customWidth="1"/>
    <col min="10993" max="10993" width="9.85546875" style="22" customWidth="1"/>
    <col min="10994" max="10994" width="8.7109375" style="22" customWidth="1"/>
    <col min="10995" max="10995" width="9.5703125" style="22" customWidth="1"/>
    <col min="10996" max="11244" width="9.140625" style="22"/>
    <col min="11245" max="11245" width="26.140625" style="22" customWidth="1"/>
    <col min="11246" max="11246" width="11.5703125" style="22" customWidth="1"/>
    <col min="11247" max="11247" width="0" style="22" hidden="1" customWidth="1"/>
    <col min="11248" max="11248" width="8.85546875" style="22" customWidth="1"/>
    <col min="11249" max="11249" width="9.85546875" style="22" customWidth="1"/>
    <col min="11250" max="11250" width="8.7109375" style="22" customWidth="1"/>
    <col min="11251" max="11251" width="9.5703125" style="22" customWidth="1"/>
    <col min="11252" max="11500" width="9.140625" style="22"/>
    <col min="11501" max="11501" width="26.140625" style="22" customWidth="1"/>
    <col min="11502" max="11502" width="11.5703125" style="22" customWidth="1"/>
    <col min="11503" max="11503" width="0" style="22" hidden="1" customWidth="1"/>
    <col min="11504" max="11504" width="8.85546875" style="22" customWidth="1"/>
    <col min="11505" max="11505" width="9.85546875" style="22" customWidth="1"/>
    <col min="11506" max="11506" width="8.7109375" style="22" customWidth="1"/>
    <col min="11507" max="11507" width="9.5703125" style="22" customWidth="1"/>
    <col min="11508" max="11756" width="9.140625" style="22"/>
    <col min="11757" max="11757" width="26.140625" style="22" customWidth="1"/>
    <col min="11758" max="11758" width="11.5703125" style="22" customWidth="1"/>
    <col min="11759" max="11759" width="0" style="22" hidden="1" customWidth="1"/>
    <col min="11760" max="11760" width="8.85546875" style="22" customWidth="1"/>
    <col min="11761" max="11761" width="9.85546875" style="22" customWidth="1"/>
    <col min="11762" max="11762" width="8.7109375" style="22" customWidth="1"/>
    <col min="11763" max="11763" width="9.5703125" style="22" customWidth="1"/>
    <col min="11764" max="12012" width="9.140625" style="22"/>
    <col min="12013" max="12013" width="26.140625" style="22" customWidth="1"/>
    <col min="12014" max="12014" width="11.5703125" style="22" customWidth="1"/>
    <col min="12015" max="12015" width="0" style="22" hidden="1" customWidth="1"/>
    <col min="12016" max="12016" width="8.85546875" style="22" customWidth="1"/>
    <col min="12017" max="12017" width="9.85546875" style="22" customWidth="1"/>
    <col min="12018" max="12018" width="8.7109375" style="22" customWidth="1"/>
    <col min="12019" max="12019" width="9.5703125" style="22" customWidth="1"/>
    <col min="12020" max="12268" width="9.140625" style="22"/>
    <col min="12269" max="12269" width="26.140625" style="22" customWidth="1"/>
    <col min="12270" max="12270" width="11.5703125" style="22" customWidth="1"/>
    <col min="12271" max="12271" width="0" style="22" hidden="1" customWidth="1"/>
    <col min="12272" max="12272" width="8.85546875" style="22" customWidth="1"/>
    <col min="12273" max="12273" width="9.85546875" style="22" customWidth="1"/>
    <col min="12274" max="12274" width="8.7109375" style="22" customWidth="1"/>
    <col min="12275" max="12275" width="9.5703125" style="22" customWidth="1"/>
    <col min="12276" max="12524" width="9.140625" style="22"/>
    <col min="12525" max="12525" width="26.140625" style="22" customWidth="1"/>
    <col min="12526" max="12526" width="11.5703125" style="22" customWidth="1"/>
    <col min="12527" max="12527" width="0" style="22" hidden="1" customWidth="1"/>
    <col min="12528" max="12528" width="8.85546875" style="22" customWidth="1"/>
    <col min="12529" max="12529" width="9.85546875" style="22" customWidth="1"/>
    <col min="12530" max="12530" width="8.7109375" style="22" customWidth="1"/>
    <col min="12531" max="12531" width="9.5703125" style="22" customWidth="1"/>
    <col min="12532" max="12780" width="9.140625" style="22"/>
    <col min="12781" max="12781" width="26.140625" style="22" customWidth="1"/>
    <col min="12782" max="12782" width="11.5703125" style="22" customWidth="1"/>
    <col min="12783" max="12783" width="0" style="22" hidden="1" customWidth="1"/>
    <col min="12784" max="12784" width="8.85546875" style="22" customWidth="1"/>
    <col min="12785" max="12785" width="9.85546875" style="22" customWidth="1"/>
    <col min="12786" max="12786" width="8.7109375" style="22" customWidth="1"/>
    <col min="12787" max="12787" width="9.5703125" style="22" customWidth="1"/>
    <col min="12788" max="13036" width="9.140625" style="22"/>
    <col min="13037" max="13037" width="26.140625" style="22" customWidth="1"/>
    <col min="13038" max="13038" width="11.5703125" style="22" customWidth="1"/>
    <col min="13039" max="13039" width="0" style="22" hidden="1" customWidth="1"/>
    <col min="13040" max="13040" width="8.85546875" style="22" customWidth="1"/>
    <col min="13041" max="13041" width="9.85546875" style="22" customWidth="1"/>
    <col min="13042" max="13042" width="8.7109375" style="22" customWidth="1"/>
    <col min="13043" max="13043" width="9.5703125" style="22" customWidth="1"/>
    <col min="13044" max="13177" width="9.140625" style="22"/>
    <col min="13178" max="13178" width="9.140625" style="22" customWidth="1"/>
    <col min="13179" max="13292" width="9.140625" style="22"/>
    <col min="13293" max="13293" width="26.140625" style="22" customWidth="1"/>
    <col min="13294" max="13294" width="11.5703125" style="22" customWidth="1"/>
    <col min="13295" max="13295" width="0" style="22" hidden="1" customWidth="1"/>
    <col min="13296" max="13296" width="8.85546875" style="22" customWidth="1"/>
    <col min="13297" max="13297" width="9.85546875" style="22" customWidth="1"/>
    <col min="13298" max="13298" width="8.7109375" style="22" customWidth="1"/>
    <col min="13299" max="13299" width="9.5703125" style="22" customWidth="1"/>
    <col min="13300" max="13548" width="9.140625" style="22"/>
    <col min="13549" max="13549" width="26.140625" style="22" customWidth="1"/>
    <col min="13550" max="13550" width="11.5703125" style="22" customWidth="1"/>
    <col min="13551" max="13551" width="0" style="22" hidden="1" customWidth="1"/>
    <col min="13552" max="13552" width="8.85546875" style="22" customWidth="1"/>
    <col min="13553" max="13553" width="9.85546875" style="22" customWidth="1"/>
    <col min="13554" max="13554" width="8.7109375" style="22" customWidth="1"/>
    <col min="13555" max="13555" width="9.5703125" style="22" customWidth="1"/>
    <col min="13556" max="13804" width="9.140625" style="22"/>
    <col min="13805" max="13805" width="26.140625" style="22" customWidth="1"/>
    <col min="13806" max="13806" width="11.5703125" style="22" customWidth="1"/>
    <col min="13807" max="13807" width="0" style="22" hidden="1" customWidth="1"/>
    <col min="13808" max="13808" width="8.85546875" style="22" customWidth="1"/>
    <col min="13809" max="13809" width="9.85546875" style="22" customWidth="1"/>
    <col min="13810" max="13810" width="8.7109375" style="22" customWidth="1"/>
    <col min="13811" max="13811" width="9.5703125" style="22" customWidth="1"/>
    <col min="13812" max="14060" width="9.140625" style="22"/>
    <col min="14061" max="14061" width="26.140625" style="22" customWidth="1"/>
    <col min="14062" max="14062" width="11.5703125" style="22" customWidth="1"/>
    <col min="14063" max="14063" width="0" style="22" hidden="1" customWidth="1"/>
    <col min="14064" max="14064" width="8.85546875" style="22" customWidth="1"/>
    <col min="14065" max="14065" width="9.85546875" style="22" customWidth="1"/>
    <col min="14066" max="14066" width="8.7109375" style="22" customWidth="1"/>
    <col min="14067" max="14067" width="9.5703125" style="22" customWidth="1"/>
    <col min="14068" max="14316" width="9.140625" style="22"/>
    <col min="14317" max="14317" width="26.140625" style="22" customWidth="1"/>
    <col min="14318" max="14318" width="11.5703125" style="22" customWidth="1"/>
    <col min="14319" max="14319" width="0" style="22" hidden="1" customWidth="1"/>
    <col min="14320" max="14320" width="8.85546875" style="22" customWidth="1"/>
    <col min="14321" max="14321" width="9.85546875" style="22" customWidth="1"/>
    <col min="14322" max="14322" width="8.7109375" style="22" customWidth="1"/>
    <col min="14323" max="14323" width="9.5703125" style="22" customWidth="1"/>
    <col min="14324" max="14572" width="9.140625" style="22"/>
    <col min="14573" max="14573" width="26.140625" style="22" customWidth="1"/>
    <col min="14574" max="14574" width="11.5703125" style="22" customWidth="1"/>
    <col min="14575" max="14575" width="0" style="22" hidden="1" customWidth="1"/>
    <col min="14576" max="14576" width="8.85546875" style="22" customWidth="1"/>
    <col min="14577" max="14577" width="9.85546875" style="22" customWidth="1"/>
    <col min="14578" max="14578" width="8.7109375" style="22" customWidth="1"/>
    <col min="14579" max="14579" width="9.5703125" style="22" customWidth="1"/>
    <col min="14580" max="14828" width="9.140625" style="22"/>
    <col min="14829" max="14829" width="26.140625" style="22" customWidth="1"/>
    <col min="14830" max="14830" width="11.5703125" style="22" customWidth="1"/>
    <col min="14831" max="14831" width="0" style="22" hidden="1" customWidth="1"/>
    <col min="14832" max="14832" width="8.85546875" style="22" customWidth="1"/>
    <col min="14833" max="14833" width="9.85546875" style="22" customWidth="1"/>
    <col min="14834" max="14834" width="8.7109375" style="22" customWidth="1"/>
    <col min="14835" max="14835" width="9.5703125" style="22" customWidth="1"/>
    <col min="14836" max="15084" width="9.140625" style="22"/>
    <col min="15085" max="15085" width="26.140625" style="22" customWidth="1"/>
    <col min="15086" max="15086" width="11.5703125" style="22" customWidth="1"/>
    <col min="15087" max="15087" width="0" style="22" hidden="1" customWidth="1"/>
    <col min="15088" max="15088" width="8.85546875" style="22" customWidth="1"/>
    <col min="15089" max="15089" width="9.85546875" style="22" customWidth="1"/>
    <col min="15090" max="15090" width="8.7109375" style="22" customWidth="1"/>
    <col min="15091" max="15091" width="9.5703125" style="22" customWidth="1"/>
    <col min="15092" max="15340" width="9.140625" style="22"/>
    <col min="15341" max="15341" width="26.140625" style="22" customWidth="1"/>
    <col min="15342" max="15342" width="11.5703125" style="22" customWidth="1"/>
    <col min="15343" max="15343" width="0" style="22" hidden="1" customWidth="1"/>
    <col min="15344" max="15344" width="8.85546875" style="22" customWidth="1"/>
    <col min="15345" max="15345" width="9.85546875" style="22" customWidth="1"/>
    <col min="15346" max="15346" width="8.7109375" style="22" customWidth="1"/>
    <col min="15347" max="15347" width="9.5703125" style="22" customWidth="1"/>
    <col min="15348" max="15596" width="9.140625" style="22"/>
    <col min="15597" max="15597" width="26.140625" style="22" customWidth="1"/>
    <col min="15598" max="15598" width="11.5703125" style="22" customWidth="1"/>
    <col min="15599" max="15599" width="0" style="22" hidden="1" customWidth="1"/>
    <col min="15600" max="15600" width="8.85546875" style="22" customWidth="1"/>
    <col min="15601" max="15601" width="9.85546875" style="22" customWidth="1"/>
    <col min="15602" max="15602" width="8.7109375" style="22" customWidth="1"/>
    <col min="15603" max="15603" width="9.5703125" style="22" customWidth="1"/>
    <col min="15604" max="15852" width="9.140625" style="22"/>
    <col min="15853" max="15853" width="26.140625" style="22" customWidth="1"/>
    <col min="15854" max="15854" width="11.5703125" style="22" customWidth="1"/>
    <col min="15855" max="15855" width="0" style="22" hidden="1" customWidth="1"/>
    <col min="15856" max="15856" width="8.85546875" style="22" customWidth="1"/>
    <col min="15857" max="15857" width="9.85546875" style="22" customWidth="1"/>
    <col min="15858" max="15858" width="8.7109375" style="22" customWidth="1"/>
    <col min="15859" max="15859" width="9.5703125" style="22" customWidth="1"/>
    <col min="15860" max="16108" width="9.140625" style="22"/>
    <col min="16109" max="16109" width="26.140625" style="22" customWidth="1"/>
    <col min="16110" max="16110" width="11.5703125" style="22" customWidth="1"/>
    <col min="16111" max="16111" width="0" style="22" hidden="1" customWidth="1"/>
    <col min="16112" max="16112" width="8.85546875" style="22" customWidth="1"/>
    <col min="16113" max="16113" width="9.85546875" style="22" customWidth="1"/>
    <col min="16114" max="16114" width="8.7109375" style="22" customWidth="1"/>
    <col min="16115" max="16115" width="9.5703125" style="22" customWidth="1"/>
    <col min="16116" max="16384" width="9.140625" style="22"/>
  </cols>
  <sheetData>
    <row r="1" spans="1:10" s="70" customFormat="1" ht="36" customHeight="1" x14ac:dyDescent="0.25">
      <c r="A1" s="172" t="s">
        <v>149</v>
      </c>
      <c r="B1" s="173"/>
      <c r="C1" s="173"/>
      <c r="D1" s="173"/>
      <c r="E1" s="173"/>
      <c r="F1" s="173"/>
    </row>
    <row r="2" spans="1:10" s="70" customFormat="1" ht="15.75" x14ac:dyDescent="0.25">
      <c r="A2" s="179" t="str">
        <f>'яров.сев и зерновые'!A2:K2</f>
        <v>по состоянию на 11 мая 2018 г.</v>
      </c>
      <c r="B2" s="179"/>
      <c r="C2" s="179"/>
      <c r="D2" s="179"/>
      <c r="E2" s="179"/>
      <c r="F2" s="179"/>
    </row>
    <row r="3" spans="1:10" ht="25.5" customHeight="1" x14ac:dyDescent="0.2">
      <c r="A3" s="163" t="s">
        <v>97</v>
      </c>
      <c r="B3" s="163" t="s">
        <v>130</v>
      </c>
      <c r="C3" s="175" t="s">
        <v>123</v>
      </c>
      <c r="D3" s="176"/>
      <c r="E3" s="176"/>
      <c r="F3" s="177"/>
    </row>
    <row r="4" spans="1:10" ht="39" customHeight="1" x14ac:dyDescent="0.2">
      <c r="A4" s="164"/>
      <c r="B4" s="164"/>
      <c r="C4" s="88" t="s">
        <v>103</v>
      </c>
      <c r="D4" s="88" t="s">
        <v>99</v>
      </c>
      <c r="E4" s="88" t="s">
        <v>104</v>
      </c>
      <c r="F4" s="88" t="s">
        <v>105</v>
      </c>
    </row>
    <row r="5" spans="1:10" s="23" customFormat="1" ht="15" x14ac:dyDescent="0.25">
      <c r="A5" s="90" t="s">
        <v>0</v>
      </c>
      <c r="B5" s="109">
        <v>1095.3499999999999</v>
      </c>
      <c r="C5" s="28">
        <f>C6+C25+C36+C45+C53+C68+C75+C92</f>
        <v>948.87000000000012</v>
      </c>
      <c r="D5" s="9">
        <f t="shared" ref="D5:D36" si="0">C5/B5*100</f>
        <v>86.627105491395469</v>
      </c>
      <c r="E5" s="28">
        <v>1092.2</v>
      </c>
      <c r="F5" s="10">
        <f>C5-E5</f>
        <v>-143.32999999999993</v>
      </c>
    </row>
    <row r="6" spans="1:10" s="23" customFormat="1" ht="15" x14ac:dyDescent="0.25">
      <c r="A6" s="71" t="s">
        <v>1</v>
      </c>
      <c r="B6" s="14">
        <v>587.08999999999992</v>
      </c>
      <c r="C6" s="30">
        <f>SUM(C7:C23)</f>
        <v>569.29300000000001</v>
      </c>
      <c r="D6" s="13">
        <f t="shared" si="0"/>
        <v>96.96860787954148</v>
      </c>
      <c r="E6" s="30">
        <v>637</v>
      </c>
      <c r="F6" s="15">
        <f t="shared" ref="F6:F69" si="1">C6-E6</f>
        <v>-67.706999999999994</v>
      </c>
    </row>
    <row r="7" spans="1:10" x14ac:dyDescent="0.2">
      <c r="A7" s="72" t="s">
        <v>2</v>
      </c>
      <c r="B7" s="110">
        <v>67.2</v>
      </c>
      <c r="C7" s="33">
        <v>59</v>
      </c>
      <c r="D7" s="17">
        <f t="shared" si="0"/>
        <v>87.797619047619051</v>
      </c>
      <c r="E7" s="33">
        <v>73.430000000000007</v>
      </c>
      <c r="F7" s="19">
        <f t="shared" si="1"/>
        <v>-14.430000000000007</v>
      </c>
      <c r="H7" s="22" t="s">
        <v>109</v>
      </c>
    </row>
    <row r="8" spans="1:10" x14ac:dyDescent="0.2">
      <c r="A8" s="72" t="s">
        <v>3</v>
      </c>
      <c r="B8" s="110">
        <v>4.6500000000000004</v>
      </c>
      <c r="C8" s="33">
        <v>4.5999999999999996</v>
      </c>
      <c r="D8" s="17">
        <f t="shared" si="0"/>
        <v>98.924731182795682</v>
      </c>
      <c r="E8" s="33">
        <v>4.5999999999999996</v>
      </c>
      <c r="F8" s="19">
        <f t="shared" si="1"/>
        <v>0</v>
      </c>
    </row>
    <row r="9" spans="1:10" hidden="1" x14ac:dyDescent="0.2">
      <c r="A9" s="72" t="s">
        <v>4</v>
      </c>
      <c r="B9" s="110"/>
      <c r="C9" s="33"/>
      <c r="D9" s="17" t="e">
        <f t="shared" si="0"/>
        <v>#DIV/0!</v>
      </c>
      <c r="E9" s="33"/>
      <c r="F9" s="19">
        <f t="shared" si="1"/>
        <v>0</v>
      </c>
    </row>
    <row r="10" spans="1:10" x14ac:dyDescent="0.2">
      <c r="A10" s="72" t="s">
        <v>5</v>
      </c>
      <c r="B10" s="110">
        <v>120</v>
      </c>
      <c r="C10" s="33">
        <v>113.2</v>
      </c>
      <c r="D10" s="17">
        <f t="shared" si="0"/>
        <v>94.333333333333343</v>
      </c>
      <c r="E10" s="33">
        <v>125.3</v>
      </c>
      <c r="F10" s="19">
        <f t="shared" si="1"/>
        <v>-12.099999999999994</v>
      </c>
      <c r="H10" s="22" t="s">
        <v>109</v>
      </c>
      <c r="J10" s="22" t="s">
        <v>109</v>
      </c>
    </row>
    <row r="11" spans="1:10" hidden="1" x14ac:dyDescent="0.2">
      <c r="A11" s="72" t="s">
        <v>6</v>
      </c>
      <c r="B11" s="110"/>
      <c r="C11" s="33"/>
      <c r="D11" s="17" t="e">
        <f t="shared" si="0"/>
        <v>#DIV/0!</v>
      </c>
      <c r="E11" s="33"/>
      <c r="F11" s="19">
        <f t="shared" si="1"/>
        <v>0</v>
      </c>
    </row>
    <row r="12" spans="1:10" hidden="1" x14ac:dyDescent="0.2">
      <c r="A12" s="72" t="s">
        <v>7</v>
      </c>
      <c r="B12" s="110"/>
      <c r="C12" s="33"/>
      <c r="D12" s="17" t="e">
        <f t="shared" si="0"/>
        <v>#DIV/0!</v>
      </c>
      <c r="E12" s="33"/>
      <c r="F12" s="19">
        <f t="shared" si="1"/>
        <v>0</v>
      </c>
    </row>
    <row r="13" spans="1:10" hidden="1" x14ac:dyDescent="0.2">
      <c r="A13" s="72" t="s">
        <v>8</v>
      </c>
      <c r="B13" s="110"/>
      <c r="C13" s="33"/>
      <c r="D13" s="17" t="e">
        <f t="shared" si="0"/>
        <v>#DIV/0!</v>
      </c>
      <c r="E13" s="33"/>
      <c r="F13" s="19">
        <f t="shared" si="1"/>
        <v>0</v>
      </c>
    </row>
    <row r="14" spans="1:10" x14ac:dyDescent="0.2">
      <c r="A14" s="72" t="s">
        <v>9</v>
      </c>
      <c r="B14" s="110">
        <v>100</v>
      </c>
      <c r="C14" s="33">
        <v>110.9</v>
      </c>
      <c r="D14" s="17">
        <f t="shared" si="0"/>
        <v>110.9</v>
      </c>
      <c r="E14" s="33">
        <v>115</v>
      </c>
      <c r="F14" s="19">
        <f t="shared" si="1"/>
        <v>-4.0999999999999943</v>
      </c>
      <c r="H14" s="22" t="s">
        <v>109</v>
      </c>
    </row>
    <row r="15" spans="1:10" x14ac:dyDescent="0.2">
      <c r="A15" s="72" t="s">
        <v>10</v>
      </c>
      <c r="B15" s="110">
        <v>134.19999999999999</v>
      </c>
      <c r="C15" s="33">
        <v>125.8</v>
      </c>
      <c r="D15" s="17">
        <f t="shared" si="0"/>
        <v>93.740685543964247</v>
      </c>
      <c r="E15" s="33">
        <v>125.4</v>
      </c>
      <c r="F15" s="19">
        <f t="shared" si="1"/>
        <v>0.39999999999999147</v>
      </c>
    </row>
    <row r="16" spans="1:10" hidden="1" x14ac:dyDescent="0.2">
      <c r="A16" s="72" t="s">
        <v>11</v>
      </c>
      <c r="B16" s="110"/>
      <c r="C16" s="33"/>
      <c r="D16" s="17" t="e">
        <f t="shared" si="0"/>
        <v>#DIV/0!</v>
      </c>
      <c r="E16" s="33"/>
      <c r="F16" s="19">
        <f t="shared" si="1"/>
        <v>0</v>
      </c>
    </row>
    <row r="17" spans="1:6" x14ac:dyDescent="0.2">
      <c r="A17" s="72" t="s">
        <v>12</v>
      </c>
      <c r="B17" s="110">
        <v>40</v>
      </c>
      <c r="C17" s="33">
        <v>50.24</v>
      </c>
      <c r="D17" s="17">
        <f t="shared" si="0"/>
        <v>125.6</v>
      </c>
      <c r="E17" s="33">
        <v>58.4</v>
      </c>
      <c r="F17" s="19">
        <f t="shared" si="1"/>
        <v>-8.1599999999999966</v>
      </c>
    </row>
    <row r="18" spans="1:6" x14ac:dyDescent="0.2">
      <c r="A18" s="72" t="s">
        <v>13</v>
      </c>
      <c r="B18" s="110">
        <v>7.5</v>
      </c>
      <c r="C18" s="33">
        <v>6</v>
      </c>
      <c r="D18" s="17">
        <f t="shared" si="0"/>
        <v>80</v>
      </c>
      <c r="E18" s="33">
        <v>7.4</v>
      </c>
      <c r="F18" s="19">
        <f t="shared" si="1"/>
        <v>-1.4000000000000004</v>
      </c>
    </row>
    <row r="19" spans="1:6" hidden="1" x14ac:dyDescent="0.2">
      <c r="A19" s="72" t="s">
        <v>14</v>
      </c>
      <c r="B19" s="110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72" t="s">
        <v>15</v>
      </c>
      <c r="B20" s="110">
        <v>104</v>
      </c>
      <c r="C20" s="33">
        <v>94.253</v>
      </c>
      <c r="D20" s="17">
        <f t="shared" si="0"/>
        <v>90.627884615384616</v>
      </c>
      <c r="E20" s="33">
        <v>117.2</v>
      </c>
      <c r="F20" s="19">
        <f t="shared" si="1"/>
        <v>-22.947000000000003</v>
      </c>
    </row>
    <row r="21" spans="1:6" hidden="1" x14ac:dyDescent="0.2">
      <c r="A21" s="72" t="s">
        <v>16</v>
      </c>
      <c r="B21" s="110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72" t="s">
        <v>17</v>
      </c>
      <c r="B22" s="110">
        <v>9.5399999999999991</v>
      </c>
      <c r="C22" s="33">
        <v>5.3</v>
      </c>
      <c r="D22" s="17">
        <f t="shared" si="0"/>
        <v>55.555555555555557</v>
      </c>
      <c r="E22" s="33">
        <v>10.3</v>
      </c>
      <c r="F22" s="19">
        <f t="shared" si="1"/>
        <v>-5.0000000000000009</v>
      </c>
    </row>
    <row r="23" spans="1:6" hidden="1" x14ac:dyDescent="0.2">
      <c r="A23" s="72" t="s">
        <v>18</v>
      </c>
      <c r="B23" s="110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72"/>
      <c r="B24" s="110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71" t="s">
        <v>19</v>
      </c>
      <c r="B25" s="14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72" t="s">
        <v>20</v>
      </c>
      <c r="B26" s="110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72" t="s">
        <v>21</v>
      </c>
      <c r="B27" s="110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72" t="s">
        <v>22</v>
      </c>
      <c r="B28" s="110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72" t="s">
        <v>23</v>
      </c>
      <c r="B29" s="110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72" t="s">
        <v>24</v>
      </c>
      <c r="B30" s="110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72" t="s">
        <v>25</v>
      </c>
      <c r="B31" s="110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72" t="s">
        <v>26</v>
      </c>
      <c r="B32" s="110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17" hidden="1" x14ac:dyDescent="0.2">
      <c r="A33" s="72" t="s">
        <v>27</v>
      </c>
      <c r="B33" s="110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17" hidden="1" x14ac:dyDescent="0.2">
      <c r="A34" s="72" t="s">
        <v>28</v>
      </c>
      <c r="B34" s="110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17" hidden="1" x14ac:dyDescent="0.2">
      <c r="A35" s="72" t="s">
        <v>29</v>
      </c>
      <c r="B35" s="110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17" s="23" customFormat="1" ht="15" x14ac:dyDescent="0.25">
      <c r="A36" s="71" t="s">
        <v>30</v>
      </c>
      <c r="B36" s="14">
        <v>201</v>
      </c>
      <c r="C36" s="30">
        <f>SUM(C37:C44)</f>
        <v>225.4</v>
      </c>
      <c r="D36" s="30">
        <f t="shared" si="0"/>
        <v>112.13930348258707</v>
      </c>
      <c r="E36" s="30">
        <v>219.5</v>
      </c>
      <c r="F36" s="15">
        <f t="shared" si="1"/>
        <v>5.9000000000000057</v>
      </c>
    </row>
    <row r="37" spans="1:17" hidden="1" x14ac:dyDescent="0.2">
      <c r="A37" s="72" t="s">
        <v>31</v>
      </c>
      <c r="B37" s="110"/>
      <c r="C37" s="33"/>
      <c r="D37" s="33" t="e">
        <f t="shared" ref="D37:D68" si="2">C37/B37*100</f>
        <v>#DIV/0!</v>
      </c>
      <c r="E37" s="33"/>
      <c r="F37" s="19">
        <f t="shared" si="1"/>
        <v>0</v>
      </c>
    </row>
    <row r="38" spans="1:17" hidden="1" x14ac:dyDescent="0.2">
      <c r="A38" s="72" t="s">
        <v>32</v>
      </c>
      <c r="B38" s="110"/>
      <c r="C38" s="33"/>
      <c r="D38" s="17" t="e">
        <f t="shared" si="2"/>
        <v>#DIV/0!</v>
      </c>
      <c r="E38" s="33"/>
      <c r="F38" s="19">
        <f t="shared" si="1"/>
        <v>0</v>
      </c>
    </row>
    <row r="39" spans="1:17" hidden="1" x14ac:dyDescent="0.2">
      <c r="A39" s="72" t="s">
        <v>33</v>
      </c>
      <c r="B39" s="110"/>
      <c r="C39" s="33"/>
      <c r="D39" s="33" t="e">
        <f t="shared" si="2"/>
        <v>#DIV/0!</v>
      </c>
      <c r="E39" s="33"/>
      <c r="F39" s="19">
        <f t="shared" si="1"/>
        <v>0</v>
      </c>
    </row>
    <row r="40" spans="1:17" x14ac:dyDescent="0.2">
      <c r="A40" s="72" t="s">
        <v>34</v>
      </c>
      <c r="B40" s="110">
        <v>180</v>
      </c>
      <c r="C40" s="33">
        <v>200.9</v>
      </c>
      <c r="D40" s="33">
        <f t="shared" si="2"/>
        <v>111.6111111111111</v>
      </c>
      <c r="E40" s="33">
        <v>199.7</v>
      </c>
      <c r="F40" s="19">
        <f t="shared" si="1"/>
        <v>1.2000000000000171</v>
      </c>
    </row>
    <row r="41" spans="1:17" hidden="1" x14ac:dyDescent="0.2">
      <c r="A41" s="72" t="s">
        <v>35</v>
      </c>
      <c r="B41" s="110"/>
      <c r="C41" s="33"/>
      <c r="D41" s="17" t="e">
        <f t="shared" si="2"/>
        <v>#DIV/0!</v>
      </c>
      <c r="E41" s="33"/>
      <c r="F41" s="19">
        <f t="shared" si="1"/>
        <v>0</v>
      </c>
    </row>
    <row r="42" spans="1:17" x14ac:dyDescent="0.2">
      <c r="A42" s="72" t="s">
        <v>36</v>
      </c>
      <c r="B42" s="110">
        <v>2</v>
      </c>
      <c r="C42" s="33">
        <v>2.8</v>
      </c>
      <c r="D42" s="17">
        <f t="shared" si="2"/>
        <v>140</v>
      </c>
      <c r="E42" s="33">
        <v>2.1</v>
      </c>
      <c r="F42" s="19">
        <f t="shared" si="1"/>
        <v>0.69999999999999973</v>
      </c>
    </row>
    <row r="43" spans="1:17" x14ac:dyDescent="0.2">
      <c r="A43" s="72" t="s">
        <v>37</v>
      </c>
      <c r="B43" s="110">
        <v>19</v>
      </c>
      <c r="C43" s="33">
        <v>21.7</v>
      </c>
      <c r="D43" s="33">
        <f t="shared" si="2"/>
        <v>114.21052631578948</v>
      </c>
      <c r="E43" s="33">
        <v>17.7</v>
      </c>
      <c r="F43" s="19">
        <f t="shared" si="1"/>
        <v>4</v>
      </c>
    </row>
    <row r="44" spans="1:17" hidden="1" x14ac:dyDescent="0.2">
      <c r="A44" s="72" t="s">
        <v>38</v>
      </c>
      <c r="B44" s="110"/>
      <c r="C44" s="33"/>
      <c r="D44" s="17" t="e">
        <f t="shared" si="2"/>
        <v>#DIV/0!</v>
      </c>
      <c r="E44" s="33"/>
      <c r="F44" s="19">
        <f t="shared" si="1"/>
        <v>0</v>
      </c>
    </row>
    <row r="45" spans="1:17" s="23" customFormat="1" ht="15" x14ac:dyDescent="0.25">
      <c r="A45" s="71" t="s">
        <v>39</v>
      </c>
      <c r="B45" s="111">
        <v>44.933999999999997</v>
      </c>
      <c r="C45" s="30">
        <f>SUM(C46:C52)</f>
        <v>41.372999999999998</v>
      </c>
      <c r="D45" s="30">
        <f>C45/B45*100</f>
        <v>92.075043396982238</v>
      </c>
      <c r="E45" s="30">
        <v>48.4</v>
      </c>
      <c r="F45" s="15">
        <f t="shared" si="1"/>
        <v>-7.027000000000001</v>
      </c>
    </row>
    <row r="46" spans="1:17" hidden="1" x14ac:dyDescent="0.2">
      <c r="A46" s="72" t="s">
        <v>40</v>
      </c>
      <c r="B46" s="110"/>
      <c r="C46" s="33"/>
      <c r="D46" s="17" t="e">
        <f t="shared" si="2"/>
        <v>#DIV/0!</v>
      </c>
      <c r="E46" s="33"/>
      <c r="F46" s="19">
        <f t="shared" si="1"/>
        <v>0</v>
      </c>
    </row>
    <row r="47" spans="1:17" hidden="1" x14ac:dyDescent="0.2">
      <c r="A47" s="72" t="s">
        <v>41</v>
      </c>
      <c r="B47" s="110"/>
      <c r="C47" s="33"/>
      <c r="D47" s="17" t="e">
        <f t="shared" si="2"/>
        <v>#DIV/0!</v>
      </c>
      <c r="E47" s="33"/>
      <c r="F47" s="19">
        <f t="shared" si="1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59" customFormat="1" hidden="1" x14ac:dyDescent="0.2">
      <c r="A48" s="72" t="s">
        <v>42</v>
      </c>
      <c r="B48" s="112"/>
      <c r="C48" s="56"/>
      <c r="D48" s="17" t="e">
        <f t="shared" si="2"/>
        <v>#DIV/0!</v>
      </c>
      <c r="E48" s="56"/>
      <c r="F48" s="19">
        <f t="shared" si="1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x14ac:dyDescent="0.2">
      <c r="A49" s="72" t="s">
        <v>43</v>
      </c>
      <c r="B49" s="110">
        <v>3.9340000000000002</v>
      </c>
      <c r="C49" s="39">
        <v>2.573</v>
      </c>
      <c r="D49" s="17">
        <f t="shared" si="2"/>
        <v>65.404168784951693</v>
      </c>
      <c r="E49" s="39">
        <v>6.1</v>
      </c>
      <c r="F49" s="19">
        <f t="shared" si="1"/>
        <v>-3.5269999999999997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idden="1" x14ac:dyDescent="0.2">
      <c r="A50" s="72" t="s">
        <v>44</v>
      </c>
      <c r="B50" s="110"/>
      <c r="C50" s="33"/>
      <c r="D50" s="17" t="e">
        <f t="shared" si="2"/>
        <v>#DIV/0!</v>
      </c>
      <c r="E50" s="33"/>
      <c r="F50" s="19">
        <f t="shared" si="1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72" t="s">
        <v>45</v>
      </c>
      <c r="B51" s="110">
        <v>6</v>
      </c>
      <c r="C51" s="33">
        <v>3.8</v>
      </c>
      <c r="D51" s="17">
        <f t="shared" si="2"/>
        <v>63.333333333333329</v>
      </c>
      <c r="E51" s="33">
        <v>4.2300000000000004</v>
      </c>
      <c r="F51" s="19">
        <f t="shared" si="1"/>
        <v>-0.4300000000000006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93" t="s">
        <v>46</v>
      </c>
      <c r="B52" s="18">
        <v>35</v>
      </c>
      <c r="C52" s="33">
        <v>35</v>
      </c>
      <c r="D52" s="33">
        <f t="shared" si="2"/>
        <v>100</v>
      </c>
      <c r="E52" s="33">
        <v>38.1</v>
      </c>
      <c r="F52" s="19">
        <f t="shared" si="1"/>
        <v>-3.1000000000000014</v>
      </c>
    </row>
    <row r="53" spans="1:17" s="23" customFormat="1" ht="15" x14ac:dyDescent="0.25">
      <c r="A53" s="71" t="s">
        <v>47</v>
      </c>
      <c r="B53" s="111">
        <v>239.32600000000002</v>
      </c>
      <c r="C53" s="30">
        <f>SUM(C54:C67)</f>
        <v>109.104</v>
      </c>
      <c r="D53" s="13">
        <f t="shared" si="2"/>
        <v>45.588026374067169</v>
      </c>
      <c r="E53" s="30">
        <v>175</v>
      </c>
      <c r="F53" s="15">
        <f t="shared" si="1"/>
        <v>-65.896000000000001</v>
      </c>
    </row>
    <row r="54" spans="1:17" x14ac:dyDescent="0.2">
      <c r="A54" s="72" t="s">
        <v>48</v>
      </c>
      <c r="B54" s="110">
        <v>45</v>
      </c>
      <c r="C54" s="33">
        <v>7.68</v>
      </c>
      <c r="D54" s="17">
        <f t="shared" si="2"/>
        <v>17.066666666666666</v>
      </c>
      <c r="E54" s="33">
        <v>24.9</v>
      </c>
      <c r="F54" s="19">
        <f t="shared" si="1"/>
        <v>-17.22</v>
      </c>
    </row>
    <row r="55" spans="1:17" hidden="1" x14ac:dyDescent="0.2">
      <c r="A55" s="72" t="s">
        <v>49</v>
      </c>
      <c r="B55" s="110"/>
      <c r="C55" s="33"/>
      <c r="D55" s="17" t="e">
        <f t="shared" si="2"/>
        <v>#DIV/0!</v>
      </c>
      <c r="E55" s="33"/>
      <c r="F55" s="19">
        <f t="shared" si="1"/>
        <v>0</v>
      </c>
    </row>
    <row r="56" spans="1:17" x14ac:dyDescent="0.2">
      <c r="A56" s="72" t="s">
        <v>50</v>
      </c>
      <c r="B56" s="110">
        <v>23</v>
      </c>
      <c r="C56" s="33">
        <v>12.9</v>
      </c>
      <c r="D56" s="17">
        <f t="shared" si="2"/>
        <v>56.086956521739125</v>
      </c>
      <c r="E56" s="33">
        <v>18.399999999999999</v>
      </c>
      <c r="F56" s="19">
        <f t="shared" si="1"/>
        <v>-5.4999999999999982</v>
      </c>
    </row>
    <row r="57" spans="1:17" x14ac:dyDescent="0.2">
      <c r="A57" s="72" t="s">
        <v>51</v>
      </c>
      <c r="B57" s="110">
        <v>70</v>
      </c>
      <c r="C57" s="33">
        <v>35.1</v>
      </c>
      <c r="D57" s="17">
        <f t="shared" si="2"/>
        <v>50.142857142857146</v>
      </c>
      <c r="E57" s="33">
        <v>61.2</v>
      </c>
      <c r="F57" s="19">
        <f t="shared" si="1"/>
        <v>-26.1</v>
      </c>
    </row>
    <row r="58" spans="1:17" hidden="1" x14ac:dyDescent="0.2">
      <c r="A58" s="72" t="s">
        <v>52</v>
      </c>
      <c r="B58" s="110"/>
      <c r="C58" s="33"/>
      <c r="D58" s="17" t="e">
        <f t="shared" si="2"/>
        <v>#DIV/0!</v>
      </c>
      <c r="E58" s="33"/>
      <c r="F58" s="19">
        <f t="shared" si="1"/>
        <v>0</v>
      </c>
    </row>
    <row r="59" spans="1:17" x14ac:dyDescent="0.2">
      <c r="A59" s="72" t="s">
        <v>53</v>
      </c>
      <c r="B59" s="110">
        <v>1.5</v>
      </c>
      <c r="C59" s="33">
        <v>0.25</v>
      </c>
      <c r="D59" s="17">
        <f t="shared" si="2"/>
        <v>16.666666666666664</v>
      </c>
      <c r="E59" s="33">
        <v>0.16</v>
      </c>
      <c r="F59" s="19">
        <f t="shared" si="1"/>
        <v>0.09</v>
      </c>
    </row>
    <row r="60" spans="1:17" hidden="1" x14ac:dyDescent="0.2">
      <c r="A60" s="72" t="s">
        <v>54</v>
      </c>
      <c r="B60" s="110"/>
      <c r="C60" s="33"/>
      <c r="D60" s="17" t="e">
        <f t="shared" si="2"/>
        <v>#DIV/0!</v>
      </c>
      <c r="E60" s="33"/>
      <c r="F60" s="19">
        <f t="shared" si="1"/>
        <v>0</v>
      </c>
    </row>
    <row r="61" spans="1:17" hidden="1" x14ac:dyDescent="0.2">
      <c r="A61" s="72" t="s">
        <v>55</v>
      </c>
      <c r="B61" s="110"/>
      <c r="C61" s="33"/>
      <c r="D61" s="17" t="e">
        <f t="shared" si="2"/>
        <v>#DIV/0!</v>
      </c>
      <c r="E61" s="33"/>
      <c r="F61" s="19">
        <f t="shared" si="1"/>
        <v>0</v>
      </c>
    </row>
    <row r="62" spans="1:17" x14ac:dyDescent="0.2">
      <c r="A62" s="72" t="s">
        <v>56</v>
      </c>
      <c r="B62" s="110">
        <v>12</v>
      </c>
      <c r="C62" s="33">
        <v>0.8</v>
      </c>
      <c r="D62" s="17">
        <f t="shared" si="2"/>
        <v>6.666666666666667</v>
      </c>
      <c r="E62" s="33">
        <v>3.9</v>
      </c>
      <c r="F62" s="19">
        <f t="shared" si="1"/>
        <v>-3.0999999999999996</v>
      </c>
    </row>
    <row r="63" spans="1:17" x14ac:dyDescent="0.2">
      <c r="A63" s="72" t="s">
        <v>57</v>
      </c>
      <c r="B63" s="110">
        <v>0.8</v>
      </c>
      <c r="C63" s="33">
        <v>0.2</v>
      </c>
      <c r="D63" s="17">
        <f t="shared" si="2"/>
        <v>25</v>
      </c>
      <c r="E63" s="33">
        <v>0.2</v>
      </c>
      <c r="F63" s="19">
        <f t="shared" si="1"/>
        <v>0</v>
      </c>
    </row>
    <row r="64" spans="1:17" x14ac:dyDescent="0.2">
      <c r="A64" s="72" t="s">
        <v>58</v>
      </c>
      <c r="B64" s="110">
        <v>60</v>
      </c>
      <c r="C64" s="33">
        <v>43.021999999999998</v>
      </c>
      <c r="D64" s="17">
        <f t="shared" si="2"/>
        <v>71.703333333333333</v>
      </c>
      <c r="E64" s="33">
        <v>53.2</v>
      </c>
      <c r="F64" s="19">
        <f t="shared" si="1"/>
        <v>-10.178000000000004</v>
      </c>
    </row>
    <row r="65" spans="1:6" hidden="1" x14ac:dyDescent="0.2">
      <c r="A65" s="72" t="s">
        <v>59</v>
      </c>
      <c r="B65" s="110"/>
      <c r="C65" s="33"/>
      <c r="D65" s="17" t="e">
        <f t="shared" si="2"/>
        <v>#DIV/0!</v>
      </c>
      <c r="E65" s="33"/>
      <c r="F65" s="19">
        <f t="shared" si="1"/>
        <v>0</v>
      </c>
    </row>
    <row r="66" spans="1:6" x14ac:dyDescent="0.2">
      <c r="A66" s="72" t="s">
        <v>60</v>
      </c>
      <c r="B66" s="110">
        <v>11.8</v>
      </c>
      <c r="C66" s="33">
        <v>6.1</v>
      </c>
      <c r="D66" s="17">
        <f t="shared" si="2"/>
        <v>51.694915254237287</v>
      </c>
      <c r="E66" s="33">
        <v>6.2</v>
      </c>
      <c r="F66" s="19">
        <f t="shared" si="1"/>
        <v>-0.10000000000000053</v>
      </c>
    </row>
    <row r="67" spans="1:6" s="23" customFormat="1" ht="15" x14ac:dyDescent="0.25">
      <c r="A67" s="72" t="s">
        <v>61</v>
      </c>
      <c r="B67" s="18">
        <v>15.226000000000001</v>
      </c>
      <c r="C67" s="33">
        <v>3.052</v>
      </c>
      <c r="D67" s="17">
        <f t="shared" si="2"/>
        <v>20.044660449231579</v>
      </c>
      <c r="E67" s="33">
        <v>6.8</v>
      </c>
      <c r="F67" s="19">
        <f t="shared" si="1"/>
        <v>-3.7479999999999998</v>
      </c>
    </row>
    <row r="68" spans="1:6" s="23" customFormat="1" ht="15" hidden="1" x14ac:dyDescent="0.25">
      <c r="A68" s="71" t="s">
        <v>62</v>
      </c>
      <c r="B68" s="111">
        <v>0</v>
      </c>
      <c r="C68" s="30">
        <f>SUM(C69:C74)-C72-C73</f>
        <v>0</v>
      </c>
      <c r="D68" s="17" t="e">
        <f t="shared" si="2"/>
        <v>#DIV/0!</v>
      </c>
      <c r="E68" s="30"/>
      <c r="F68" s="19">
        <f t="shared" si="1"/>
        <v>0</v>
      </c>
    </row>
    <row r="69" spans="1:6" hidden="1" x14ac:dyDescent="0.2">
      <c r="A69" s="72" t="s">
        <v>63</v>
      </c>
      <c r="B69" s="110"/>
      <c r="C69" s="33"/>
      <c r="D69" s="17" t="e">
        <f t="shared" ref="D69:D100" si="3">C69/B69*100</f>
        <v>#DIV/0!</v>
      </c>
      <c r="E69" s="33"/>
      <c r="F69" s="19">
        <f t="shared" si="1"/>
        <v>0</v>
      </c>
    </row>
    <row r="70" spans="1:6" hidden="1" x14ac:dyDescent="0.2">
      <c r="A70" s="72" t="s">
        <v>64</v>
      </c>
      <c r="B70" s="110"/>
      <c r="C70" s="33"/>
      <c r="D70" s="17" t="e">
        <f t="shared" si="3"/>
        <v>#DIV/0!</v>
      </c>
      <c r="E70" s="33"/>
      <c r="F70" s="19">
        <f t="shared" ref="F70:F101" si="4">C70-E70</f>
        <v>0</v>
      </c>
    </row>
    <row r="71" spans="1:6" hidden="1" x14ac:dyDescent="0.2">
      <c r="A71" s="72" t="s">
        <v>65</v>
      </c>
      <c r="B71" s="110"/>
      <c r="C71" s="33"/>
      <c r="D71" s="17" t="e">
        <f t="shared" si="3"/>
        <v>#DIV/0!</v>
      </c>
      <c r="E71" s="33"/>
      <c r="F71" s="19">
        <f t="shared" si="4"/>
        <v>0</v>
      </c>
    </row>
    <row r="72" spans="1:6" hidden="1" x14ac:dyDescent="0.2">
      <c r="A72" s="72" t="s">
        <v>66</v>
      </c>
      <c r="B72" s="110"/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72" t="s">
        <v>67</v>
      </c>
      <c r="B73" s="110"/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hidden="1" x14ac:dyDescent="0.25">
      <c r="A74" s="72" t="s">
        <v>68</v>
      </c>
      <c r="B74" s="18"/>
      <c r="C74" s="30"/>
      <c r="D74" s="17" t="e">
        <f t="shared" si="3"/>
        <v>#DIV/0!</v>
      </c>
      <c r="E74" s="30"/>
      <c r="F74" s="19">
        <f t="shared" si="4"/>
        <v>0</v>
      </c>
    </row>
    <row r="75" spans="1:6" s="23" customFormat="1" ht="15" x14ac:dyDescent="0.25">
      <c r="A75" s="71" t="s">
        <v>69</v>
      </c>
      <c r="B75" s="111">
        <v>23</v>
      </c>
      <c r="C75" s="30">
        <f>SUM(C76:C91)-C82-C83-C85-C91</f>
        <v>3.7</v>
      </c>
      <c r="D75" s="17">
        <f t="shared" si="3"/>
        <v>16.086956521739133</v>
      </c>
      <c r="E75" s="30">
        <v>12.3</v>
      </c>
      <c r="F75" s="19">
        <f t="shared" si="4"/>
        <v>-8.6000000000000014</v>
      </c>
    </row>
    <row r="76" spans="1:6" hidden="1" x14ac:dyDescent="0.2">
      <c r="A76" s="72" t="s">
        <v>70</v>
      </c>
      <c r="B76" s="110"/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72" t="s">
        <v>71</v>
      </c>
      <c r="B77" s="110"/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72" t="s">
        <v>72</v>
      </c>
      <c r="B78" s="110"/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72" t="s">
        <v>73</v>
      </c>
      <c r="B79" s="110"/>
      <c r="C79" s="33"/>
      <c r="D79" s="17" t="e">
        <f t="shared" si="3"/>
        <v>#DIV/0!</v>
      </c>
      <c r="E79" s="33"/>
      <c r="F79" s="19">
        <f t="shared" si="4"/>
        <v>0</v>
      </c>
    </row>
    <row r="80" spans="1:6" x14ac:dyDescent="0.2">
      <c r="A80" s="74" t="s">
        <v>74</v>
      </c>
      <c r="B80" s="113">
        <v>23</v>
      </c>
      <c r="C80" s="43">
        <v>3.7</v>
      </c>
      <c r="D80" s="25">
        <f t="shared" si="3"/>
        <v>16.086956521739133</v>
      </c>
      <c r="E80" s="43">
        <v>12.3</v>
      </c>
      <c r="F80" s="26">
        <f t="shared" si="4"/>
        <v>-8.6000000000000014</v>
      </c>
    </row>
    <row r="81" spans="1:6" hidden="1" x14ac:dyDescent="0.2">
      <c r="A81" s="73" t="s">
        <v>75</v>
      </c>
      <c r="B81" s="84"/>
      <c r="C81" s="78"/>
      <c r="D81" s="68" t="e">
        <f t="shared" si="3"/>
        <v>#DIV/0!</v>
      </c>
      <c r="E81" s="67"/>
      <c r="F81" s="85">
        <f t="shared" si="4"/>
        <v>0</v>
      </c>
    </row>
    <row r="82" spans="1:6" hidden="1" x14ac:dyDescent="0.2">
      <c r="A82" s="72" t="s">
        <v>76</v>
      </c>
      <c r="B82" s="80"/>
      <c r="C82" s="76"/>
      <c r="D82" s="17" t="e">
        <f t="shared" si="3"/>
        <v>#DIV/0!</v>
      </c>
      <c r="E82" s="33"/>
      <c r="F82" s="52">
        <f t="shared" si="4"/>
        <v>0</v>
      </c>
    </row>
    <row r="83" spans="1:6" hidden="1" x14ac:dyDescent="0.2">
      <c r="A83" s="72" t="s">
        <v>77</v>
      </c>
      <c r="B83" s="80"/>
      <c r="C83" s="76"/>
      <c r="D83" s="17" t="e">
        <f t="shared" si="3"/>
        <v>#DIV/0!</v>
      </c>
      <c r="E83" s="33"/>
      <c r="F83" s="52">
        <f t="shared" si="4"/>
        <v>0</v>
      </c>
    </row>
    <row r="84" spans="1:6" hidden="1" x14ac:dyDescent="0.2">
      <c r="A84" s="72" t="s">
        <v>78</v>
      </c>
      <c r="B84" s="80"/>
      <c r="C84" s="76"/>
      <c r="D84" s="17" t="e">
        <f t="shared" si="3"/>
        <v>#DIV/0!</v>
      </c>
      <c r="E84" s="33"/>
      <c r="F84" s="52">
        <f t="shared" si="4"/>
        <v>0</v>
      </c>
    </row>
    <row r="85" spans="1:6" hidden="1" x14ac:dyDescent="0.2">
      <c r="A85" s="72" t="s">
        <v>79</v>
      </c>
      <c r="B85" s="80"/>
      <c r="C85" s="76"/>
      <c r="D85" s="17" t="e">
        <f t="shared" si="3"/>
        <v>#DIV/0!</v>
      </c>
      <c r="E85" s="33"/>
      <c r="F85" s="52">
        <f t="shared" si="4"/>
        <v>0</v>
      </c>
    </row>
    <row r="86" spans="1:6" hidden="1" x14ac:dyDescent="0.2">
      <c r="A86" s="72" t="s">
        <v>80</v>
      </c>
      <c r="B86" s="80"/>
      <c r="C86" s="76"/>
      <c r="D86" s="17" t="e">
        <f t="shared" si="3"/>
        <v>#DIV/0!</v>
      </c>
      <c r="E86" s="33"/>
      <c r="F86" s="52">
        <f t="shared" si="4"/>
        <v>0</v>
      </c>
    </row>
    <row r="87" spans="1:6" hidden="1" x14ac:dyDescent="0.2">
      <c r="A87" s="72" t="s">
        <v>81</v>
      </c>
      <c r="B87" s="80"/>
      <c r="C87" s="76"/>
      <c r="D87" s="17" t="e">
        <f t="shared" si="3"/>
        <v>#DIV/0!</v>
      </c>
      <c r="E87" s="33"/>
      <c r="F87" s="52">
        <f t="shared" si="4"/>
        <v>0</v>
      </c>
    </row>
    <row r="88" spans="1:6" hidden="1" x14ac:dyDescent="0.2">
      <c r="A88" s="72" t="s">
        <v>82</v>
      </c>
      <c r="B88" s="80"/>
      <c r="C88" s="76"/>
      <c r="D88" s="17" t="e">
        <f t="shared" si="3"/>
        <v>#DIV/0!</v>
      </c>
      <c r="E88" s="33"/>
      <c r="F88" s="52">
        <f t="shared" si="4"/>
        <v>0</v>
      </c>
    </row>
    <row r="89" spans="1:6" hidden="1" x14ac:dyDescent="0.2">
      <c r="A89" s="72" t="s">
        <v>83</v>
      </c>
      <c r="B89" s="80"/>
      <c r="C89" s="76"/>
      <c r="D89" s="17" t="e">
        <f t="shared" si="3"/>
        <v>#DIV/0!</v>
      </c>
      <c r="E89" s="33"/>
      <c r="F89" s="52">
        <f t="shared" si="4"/>
        <v>0</v>
      </c>
    </row>
    <row r="90" spans="1:6" hidden="1" x14ac:dyDescent="0.2">
      <c r="A90" s="72" t="s">
        <v>84</v>
      </c>
      <c r="B90" s="80"/>
      <c r="C90" s="76"/>
      <c r="D90" s="17" t="e">
        <f t="shared" si="3"/>
        <v>#DIV/0!</v>
      </c>
      <c r="E90" s="33"/>
      <c r="F90" s="52">
        <f t="shared" si="4"/>
        <v>0</v>
      </c>
    </row>
    <row r="91" spans="1:6" s="23" customFormat="1" ht="15" hidden="1" x14ac:dyDescent="0.25">
      <c r="A91" s="72" t="s">
        <v>85</v>
      </c>
      <c r="B91" s="79"/>
      <c r="C91" s="75"/>
      <c r="D91" s="17" t="e">
        <f t="shared" si="3"/>
        <v>#DIV/0!</v>
      </c>
      <c r="E91" s="30"/>
      <c r="F91" s="52">
        <f t="shared" si="4"/>
        <v>0</v>
      </c>
    </row>
    <row r="92" spans="1:6" s="23" customFormat="1" ht="15" hidden="1" x14ac:dyDescent="0.25">
      <c r="A92" s="71" t="s">
        <v>86</v>
      </c>
      <c r="B92" s="81">
        <v>0</v>
      </c>
      <c r="C92" s="75">
        <f>SUM(C93:C102)-C98</f>
        <v>0</v>
      </c>
      <c r="D92" s="17" t="e">
        <f t="shared" si="3"/>
        <v>#DIV/0!</v>
      </c>
      <c r="E92" s="35"/>
      <c r="F92" s="52">
        <f t="shared" si="4"/>
        <v>0</v>
      </c>
    </row>
    <row r="93" spans="1:6" hidden="1" x14ac:dyDescent="0.2">
      <c r="A93" s="72" t="s">
        <v>87</v>
      </c>
      <c r="B93" s="80"/>
      <c r="C93" s="76"/>
      <c r="D93" s="17" t="e">
        <f t="shared" si="3"/>
        <v>#DIV/0!</v>
      </c>
      <c r="E93" s="33"/>
      <c r="F93" s="52">
        <f t="shared" si="4"/>
        <v>0</v>
      </c>
    </row>
    <row r="94" spans="1:6" hidden="1" x14ac:dyDescent="0.2">
      <c r="A94" s="72" t="s">
        <v>88</v>
      </c>
      <c r="B94" s="80"/>
      <c r="C94" s="76"/>
      <c r="D94" s="17" t="e">
        <f t="shared" si="3"/>
        <v>#DIV/0!</v>
      </c>
      <c r="E94" s="66"/>
      <c r="F94" s="52">
        <f t="shared" si="4"/>
        <v>0</v>
      </c>
    </row>
    <row r="95" spans="1:6" hidden="1" x14ac:dyDescent="0.2">
      <c r="A95" s="72" t="s">
        <v>89</v>
      </c>
      <c r="B95" s="80"/>
      <c r="C95" s="76"/>
      <c r="D95" s="17" t="e">
        <f t="shared" si="3"/>
        <v>#DIV/0!</v>
      </c>
      <c r="E95" s="33"/>
      <c r="F95" s="52">
        <f t="shared" si="4"/>
        <v>0</v>
      </c>
    </row>
    <row r="96" spans="1:6" hidden="1" x14ac:dyDescent="0.2">
      <c r="A96" s="72" t="s">
        <v>90</v>
      </c>
      <c r="B96" s="80"/>
      <c r="C96" s="76"/>
      <c r="D96" s="17" t="e">
        <f t="shared" si="3"/>
        <v>#DIV/0!</v>
      </c>
      <c r="E96" s="33"/>
      <c r="F96" s="52">
        <f t="shared" si="4"/>
        <v>0</v>
      </c>
    </row>
    <row r="97" spans="1:6" hidden="1" x14ac:dyDescent="0.2">
      <c r="A97" s="72" t="s">
        <v>91</v>
      </c>
      <c r="B97" s="80"/>
      <c r="C97" s="76"/>
      <c r="D97" s="17" t="e">
        <f t="shared" si="3"/>
        <v>#DIV/0!</v>
      </c>
      <c r="E97" s="33"/>
      <c r="F97" s="52">
        <f t="shared" si="4"/>
        <v>0</v>
      </c>
    </row>
    <row r="98" spans="1:6" hidden="1" x14ac:dyDescent="0.2">
      <c r="A98" s="72" t="s">
        <v>92</v>
      </c>
      <c r="B98" s="80"/>
      <c r="C98" s="76"/>
      <c r="D98" s="17" t="e">
        <f t="shared" si="3"/>
        <v>#DIV/0!</v>
      </c>
      <c r="E98" s="33"/>
      <c r="F98" s="52">
        <f t="shared" si="4"/>
        <v>0</v>
      </c>
    </row>
    <row r="99" spans="1:6" hidden="1" x14ac:dyDescent="0.2">
      <c r="A99" s="72" t="s">
        <v>93</v>
      </c>
      <c r="B99" s="80"/>
      <c r="C99" s="76"/>
      <c r="D99" s="17" t="e">
        <f t="shared" si="3"/>
        <v>#DIV/0!</v>
      </c>
      <c r="E99" s="33"/>
      <c r="F99" s="52">
        <f t="shared" si="4"/>
        <v>0</v>
      </c>
    </row>
    <row r="100" spans="1:6" hidden="1" x14ac:dyDescent="0.2">
      <c r="A100" s="72" t="s">
        <v>94</v>
      </c>
      <c r="B100" s="80"/>
      <c r="C100" s="76"/>
      <c r="D100" s="17" t="e">
        <f t="shared" si="3"/>
        <v>#DIV/0!</v>
      </c>
      <c r="E100" s="33"/>
      <c r="F100" s="52">
        <f t="shared" si="4"/>
        <v>0</v>
      </c>
    </row>
    <row r="101" spans="1:6" hidden="1" x14ac:dyDescent="0.2">
      <c r="A101" s="72" t="s">
        <v>95</v>
      </c>
      <c r="B101" s="82"/>
      <c r="C101" s="77"/>
      <c r="D101" s="17" t="e">
        <f t="shared" ref="D101:D102" si="5">C101/B101*100</f>
        <v>#DIV/0!</v>
      </c>
      <c r="E101" s="43"/>
      <c r="F101" s="52">
        <f t="shared" si="4"/>
        <v>0</v>
      </c>
    </row>
    <row r="102" spans="1:6" hidden="1" x14ac:dyDescent="0.2">
      <c r="A102" s="74" t="s">
        <v>96</v>
      </c>
      <c r="B102" s="83"/>
      <c r="D102" s="17" t="e">
        <f t="shared" si="5"/>
        <v>#DIV/0!</v>
      </c>
      <c r="E102" s="62"/>
      <c r="F102" s="63"/>
    </row>
    <row r="103" spans="1:6" hidden="1" x14ac:dyDescent="0.2">
      <c r="A103" s="64"/>
      <c r="E103" s="62"/>
    </row>
    <row r="104" spans="1:6" x14ac:dyDescent="0.2">
      <c r="A104" s="64"/>
      <c r="E104" s="62"/>
    </row>
    <row r="105" spans="1:6" x14ac:dyDescent="0.2">
      <c r="A105" s="64"/>
      <c r="E105" s="62"/>
    </row>
    <row r="106" spans="1:6" x14ac:dyDescent="0.2">
      <c r="A106" s="64"/>
      <c r="E106" s="62"/>
    </row>
    <row r="107" spans="1:6" x14ac:dyDescent="0.2">
      <c r="A107" s="64"/>
      <c r="E107" s="62"/>
    </row>
    <row r="108" spans="1:6" x14ac:dyDescent="0.2">
      <c r="A108" s="64"/>
      <c r="E108" s="62"/>
    </row>
    <row r="109" spans="1:6" x14ac:dyDescent="0.2">
      <c r="A109" s="64"/>
      <c r="E109" s="62"/>
    </row>
    <row r="110" spans="1:6" x14ac:dyDescent="0.2">
      <c r="A110" s="64"/>
      <c r="E110" s="62"/>
    </row>
    <row r="111" spans="1:6" x14ac:dyDescent="0.2">
      <c r="A111" s="64"/>
      <c r="E111" s="62"/>
    </row>
    <row r="112" spans="1:6" x14ac:dyDescent="0.2">
      <c r="A112" s="64"/>
      <c r="E112" s="62"/>
    </row>
    <row r="113" spans="1:5" x14ac:dyDescent="0.2">
      <c r="A113" s="64"/>
      <c r="E113" s="62"/>
    </row>
    <row r="114" spans="1:5" x14ac:dyDescent="0.2">
      <c r="A114" s="64"/>
      <c r="E114" s="62"/>
    </row>
    <row r="115" spans="1:5" x14ac:dyDescent="0.2">
      <c r="A115" s="64"/>
      <c r="E115" s="62"/>
    </row>
    <row r="116" spans="1:5" x14ac:dyDescent="0.2">
      <c r="A116" s="64"/>
      <c r="E116" s="62"/>
    </row>
    <row r="117" spans="1:5" x14ac:dyDescent="0.2">
      <c r="A117" s="64"/>
      <c r="E117" s="62"/>
    </row>
    <row r="118" spans="1:5" x14ac:dyDescent="0.2">
      <c r="A118" s="64"/>
      <c r="E118" s="62"/>
    </row>
    <row r="119" spans="1:5" x14ac:dyDescent="0.2">
      <c r="A119" s="64"/>
      <c r="E119" s="62"/>
    </row>
    <row r="120" spans="1:5" x14ac:dyDescent="0.2">
      <c r="A120" s="64"/>
      <c r="E120" s="62"/>
    </row>
    <row r="121" spans="1:5" x14ac:dyDescent="0.2">
      <c r="A121" s="64"/>
      <c r="E121" s="62"/>
    </row>
    <row r="122" spans="1:5" x14ac:dyDescent="0.2">
      <c r="A122" s="64"/>
      <c r="E122" s="62"/>
    </row>
    <row r="123" spans="1:5" x14ac:dyDescent="0.2">
      <c r="A123" s="64"/>
      <c r="E123" s="62"/>
    </row>
    <row r="124" spans="1:5" x14ac:dyDescent="0.2">
      <c r="A124" s="64"/>
      <c r="E124" s="62"/>
    </row>
    <row r="125" spans="1:5" x14ac:dyDescent="0.2">
      <c r="A125" s="64"/>
      <c r="E125" s="62"/>
    </row>
    <row r="126" spans="1:5" x14ac:dyDescent="0.2">
      <c r="A126" s="64"/>
      <c r="E126" s="62"/>
    </row>
    <row r="127" spans="1:5" x14ac:dyDescent="0.2">
      <c r="A127" s="64"/>
      <c r="E127" s="62"/>
    </row>
    <row r="128" spans="1:5" x14ac:dyDescent="0.2">
      <c r="A128" s="64"/>
      <c r="E128" s="62"/>
    </row>
    <row r="129" spans="1:5" x14ac:dyDescent="0.2">
      <c r="A129" s="64"/>
      <c r="E129" s="62"/>
    </row>
    <row r="130" spans="1:5" x14ac:dyDescent="0.2">
      <c r="A130" s="64"/>
      <c r="E130" s="62"/>
    </row>
    <row r="131" spans="1:5" x14ac:dyDescent="0.2">
      <c r="A131" s="64"/>
      <c r="E131" s="62"/>
    </row>
    <row r="132" spans="1:5" x14ac:dyDescent="0.2">
      <c r="A132" s="64"/>
      <c r="E132" s="62"/>
    </row>
    <row r="133" spans="1:5" x14ac:dyDescent="0.2">
      <c r="A133" s="64"/>
      <c r="E133" s="62"/>
    </row>
    <row r="134" spans="1:5" x14ac:dyDescent="0.2">
      <c r="A134" s="64"/>
      <c r="E134" s="62"/>
    </row>
    <row r="135" spans="1:5" x14ac:dyDescent="0.2">
      <c r="A135" s="64"/>
      <c r="E135" s="62"/>
    </row>
    <row r="136" spans="1:5" x14ac:dyDescent="0.2">
      <c r="A136" s="64"/>
      <c r="E136" s="62"/>
    </row>
    <row r="137" spans="1:5" x14ac:dyDescent="0.2">
      <c r="A137" s="64"/>
      <c r="E137" s="62"/>
    </row>
    <row r="138" spans="1:5" x14ac:dyDescent="0.2">
      <c r="A138" s="64"/>
      <c r="E138" s="62"/>
    </row>
    <row r="139" spans="1:5" x14ac:dyDescent="0.2">
      <c r="A139" s="64"/>
      <c r="E139" s="62"/>
    </row>
    <row r="140" spans="1:5" x14ac:dyDescent="0.2">
      <c r="A140" s="64"/>
      <c r="E140" s="62"/>
    </row>
    <row r="141" spans="1:5" x14ac:dyDescent="0.2">
      <c r="A141" s="64"/>
      <c r="E141" s="62"/>
    </row>
    <row r="142" spans="1:5" x14ac:dyDescent="0.2">
      <c r="A142" s="64"/>
      <c r="E142" s="62"/>
    </row>
    <row r="143" spans="1:5" x14ac:dyDescent="0.2">
      <c r="A143" s="64"/>
      <c r="E143" s="62"/>
    </row>
    <row r="144" spans="1:5" x14ac:dyDescent="0.2">
      <c r="A144" s="64"/>
      <c r="E144" s="62"/>
    </row>
    <row r="145" spans="1:5" x14ac:dyDescent="0.2">
      <c r="A145" s="64"/>
      <c r="E145" s="62"/>
    </row>
    <row r="146" spans="1:5" x14ac:dyDescent="0.2">
      <c r="A146" s="64"/>
      <c r="E146" s="62"/>
    </row>
    <row r="147" spans="1:5" x14ac:dyDescent="0.2">
      <c r="A147" s="64"/>
      <c r="E147" s="62"/>
    </row>
    <row r="148" spans="1:5" x14ac:dyDescent="0.2">
      <c r="A148" s="64"/>
      <c r="E148" s="62"/>
    </row>
    <row r="149" spans="1:5" x14ac:dyDescent="0.2">
      <c r="A149" s="64"/>
      <c r="E149" s="62"/>
    </row>
    <row r="150" spans="1:5" x14ac:dyDescent="0.2">
      <c r="A150" s="64"/>
      <c r="E150" s="62"/>
    </row>
    <row r="151" spans="1:5" x14ac:dyDescent="0.2">
      <c r="A151" s="64"/>
      <c r="E151" s="62"/>
    </row>
    <row r="152" spans="1:5" x14ac:dyDescent="0.2">
      <c r="A152" s="64"/>
      <c r="E152" s="62"/>
    </row>
    <row r="153" spans="1:5" x14ac:dyDescent="0.2">
      <c r="A153" s="64"/>
      <c r="E153" s="62"/>
    </row>
    <row r="154" spans="1:5" x14ac:dyDescent="0.2">
      <c r="A154" s="64"/>
      <c r="E154" s="62"/>
    </row>
    <row r="155" spans="1:5" x14ac:dyDescent="0.2">
      <c r="A155" s="64"/>
      <c r="E155" s="62"/>
    </row>
    <row r="156" spans="1:5" x14ac:dyDescent="0.2">
      <c r="A156" s="64"/>
      <c r="E156" s="62"/>
    </row>
    <row r="157" spans="1:5" x14ac:dyDescent="0.2">
      <c r="A157" s="64"/>
      <c r="E157" s="62"/>
    </row>
    <row r="158" spans="1:5" x14ac:dyDescent="0.2">
      <c r="A158" s="64"/>
      <c r="E158" s="62"/>
    </row>
    <row r="159" spans="1:5" x14ac:dyDescent="0.2">
      <c r="A159" s="64"/>
      <c r="E159" s="62"/>
    </row>
    <row r="160" spans="1:5" x14ac:dyDescent="0.2">
      <c r="A160" s="64"/>
      <c r="E160" s="62"/>
    </row>
    <row r="161" spans="1:5" x14ac:dyDescent="0.2">
      <c r="A161" s="64"/>
      <c r="E161" s="62"/>
    </row>
    <row r="162" spans="1:5" x14ac:dyDescent="0.2">
      <c r="A162" s="64"/>
      <c r="E162" s="62"/>
    </row>
    <row r="163" spans="1:5" x14ac:dyDescent="0.2">
      <c r="A163" s="64"/>
      <c r="E163" s="62"/>
    </row>
    <row r="164" spans="1:5" x14ac:dyDescent="0.2">
      <c r="A164" s="64"/>
      <c r="E164" s="62"/>
    </row>
    <row r="165" spans="1:5" x14ac:dyDescent="0.2">
      <c r="A165" s="64"/>
      <c r="E165" s="62"/>
    </row>
    <row r="166" spans="1:5" x14ac:dyDescent="0.2">
      <c r="A166" s="64"/>
      <c r="E166" s="62"/>
    </row>
    <row r="167" spans="1:5" x14ac:dyDescent="0.2">
      <c r="A167" s="64"/>
      <c r="E167" s="62"/>
    </row>
    <row r="168" spans="1:5" x14ac:dyDescent="0.2">
      <c r="A168" s="64"/>
      <c r="E168" s="62"/>
    </row>
    <row r="169" spans="1:5" x14ac:dyDescent="0.2">
      <c r="A169" s="64"/>
      <c r="E169" s="62"/>
    </row>
    <row r="170" spans="1:5" x14ac:dyDescent="0.2">
      <c r="A170" s="64"/>
      <c r="E170" s="62"/>
    </row>
    <row r="171" spans="1:5" x14ac:dyDescent="0.2">
      <c r="A171" s="64"/>
      <c r="E171" s="62"/>
    </row>
    <row r="172" spans="1:5" x14ac:dyDescent="0.2">
      <c r="A172" s="64"/>
      <c r="E172" s="62"/>
    </row>
    <row r="173" spans="1:5" x14ac:dyDescent="0.2">
      <c r="A173" s="64"/>
      <c r="E173" s="62"/>
    </row>
    <row r="174" spans="1:5" x14ac:dyDescent="0.2">
      <c r="A174" s="64"/>
      <c r="E174" s="62"/>
    </row>
    <row r="175" spans="1:5" x14ac:dyDescent="0.2">
      <c r="A175" s="64"/>
      <c r="E175" s="62"/>
    </row>
    <row r="176" spans="1:5" x14ac:dyDescent="0.2">
      <c r="A176" s="64"/>
      <c r="E176" s="62"/>
    </row>
    <row r="177" spans="1:5" x14ac:dyDescent="0.2">
      <c r="A177" s="64"/>
      <c r="E177" s="62"/>
    </row>
    <row r="178" spans="1:5" x14ac:dyDescent="0.2">
      <c r="A178" s="65"/>
    </row>
    <row r="179" spans="1:5" x14ac:dyDescent="0.2">
      <c r="A179" s="64"/>
    </row>
    <row r="180" spans="1:5" x14ac:dyDescent="0.2">
      <c r="A180" s="64"/>
    </row>
    <row r="181" spans="1:5" x14ac:dyDescent="0.2">
      <c r="A181" s="64"/>
    </row>
    <row r="182" spans="1:5" x14ac:dyDescent="0.2">
      <c r="A182" s="64"/>
    </row>
    <row r="183" spans="1:5" x14ac:dyDescent="0.2">
      <c r="A183" s="64"/>
    </row>
    <row r="184" spans="1:5" x14ac:dyDescent="0.2">
      <c r="A184" s="64"/>
    </row>
    <row r="185" spans="1:5" x14ac:dyDescent="0.2">
      <c r="A185" s="64"/>
    </row>
    <row r="186" spans="1:5" x14ac:dyDescent="0.2">
      <c r="A186" s="64"/>
    </row>
    <row r="187" spans="1:5" x14ac:dyDescent="0.2">
      <c r="A187" s="64"/>
    </row>
    <row r="188" spans="1:5" x14ac:dyDescent="0.2">
      <c r="A188" s="64"/>
    </row>
    <row r="189" spans="1:5" x14ac:dyDescent="0.2">
      <c r="A189" s="64"/>
    </row>
    <row r="190" spans="1:5" x14ac:dyDescent="0.2">
      <c r="A190" s="64"/>
    </row>
    <row r="191" spans="1:5" x14ac:dyDescent="0.2">
      <c r="A191" s="64"/>
    </row>
    <row r="192" spans="1:5" x14ac:dyDescent="0.2">
      <c r="A192" s="64"/>
    </row>
    <row r="193" spans="1:1" x14ac:dyDescent="0.2">
      <c r="A193" s="64"/>
    </row>
    <row r="194" spans="1:1" x14ac:dyDescent="0.2">
      <c r="A194" s="64"/>
    </row>
    <row r="195" spans="1:1" x14ac:dyDescent="0.2">
      <c r="A195" s="64"/>
    </row>
    <row r="196" spans="1:1" x14ac:dyDescent="0.2">
      <c r="A196" s="64"/>
    </row>
    <row r="197" spans="1:1" x14ac:dyDescent="0.2">
      <c r="A197" s="64"/>
    </row>
    <row r="198" spans="1:1" x14ac:dyDescent="0.2">
      <c r="A198" s="64"/>
    </row>
    <row r="199" spans="1:1" x14ac:dyDescent="0.2">
      <c r="A199" s="64"/>
    </row>
    <row r="200" spans="1:1" x14ac:dyDescent="0.2">
      <c r="A200" s="64"/>
    </row>
    <row r="201" spans="1:1" x14ac:dyDescent="0.2">
      <c r="A201" s="64"/>
    </row>
    <row r="202" spans="1:1" x14ac:dyDescent="0.2">
      <c r="A202" s="64"/>
    </row>
    <row r="203" spans="1:1" x14ac:dyDescent="0.2">
      <c r="A203" s="64"/>
    </row>
    <row r="204" spans="1:1" x14ac:dyDescent="0.2">
      <c r="A204" s="64"/>
    </row>
    <row r="205" spans="1:1" x14ac:dyDescent="0.2">
      <c r="A205" s="64"/>
    </row>
    <row r="206" spans="1:1" x14ac:dyDescent="0.2">
      <c r="A206" s="64"/>
    </row>
    <row r="207" spans="1:1" x14ac:dyDescent="0.2">
      <c r="A207" s="64"/>
    </row>
    <row r="208" spans="1:1" x14ac:dyDescent="0.2">
      <c r="A208" s="64"/>
    </row>
    <row r="209" spans="1:1" x14ac:dyDescent="0.2">
      <c r="A209" s="64"/>
    </row>
    <row r="210" spans="1:1" x14ac:dyDescent="0.2">
      <c r="A210" s="64"/>
    </row>
    <row r="211" spans="1:1" x14ac:dyDescent="0.2">
      <c r="A211" s="64"/>
    </row>
    <row r="212" spans="1:1" x14ac:dyDescent="0.2">
      <c r="A212" s="64"/>
    </row>
    <row r="213" spans="1:1" x14ac:dyDescent="0.2">
      <c r="A213" s="64"/>
    </row>
    <row r="214" spans="1:1" x14ac:dyDescent="0.2">
      <c r="A214" s="64"/>
    </row>
    <row r="215" spans="1:1" x14ac:dyDescent="0.2">
      <c r="A215" s="64"/>
    </row>
    <row r="216" spans="1:1" x14ac:dyDescent="0.2">
      <c r="A216" s="64"/>
    </row>
    <row r="217" spans="1:1" x14ac:dyDescent="0.2">
      <c r="A217" s="64"/>
    </row>
    <row r="218" spans="1:1" x14ac:dyDescent="0.2">
      <c r="A218" s="64"/>
    </row>
    <row r="219" spans="1:1" x14ac:dyDescent="0.2">
      <c r="A219" s="64"/>
    </row>
    <row r="220" spans="1:1" x14ac:dyDescent="0.2">
      <c r="A220" s="64"/>
    </row>
    <row r="221" spans="1:1" x14ac:dyDescent="0.2">
      <c r="A221" s="64"/>
    </row>
    <row r="222" spans="1:1" x14ac:dyDescent="0.2">
      <c r="A222" s="64"/>
    </row>
    <row r="223" spans="1:1" x14ac:dyDescent="0.2">
      <c r="A223" s="64"/>
    </row>
    <row r="224" spans="1:1" x14ac:dyDescent="0.2">
      <c r="A224" s="64"/>
    </row>
    <row r="225" spans="1:1" x14ac:dyDescent="0.2">
      <c r="A225" s="64"/>
    </row>
    <row r="226" spans="1:1" x14ac:dyDescent="0.2">
      <c r="A226" s="64"/>
    </row>
    <row r="227" spans="1:1" x14ac:dyDescent="0.2">
      <c r="A227" s="64"/>
    </row>
    <row r="228" spans="1:1" x14ac:dyDescent="0.2">
      <c r="A228" s="64"/>
    </row>
    <row r="229" spans="1:1" x14ac:dyDescent="0.2">
      <c r="A229" s="64"/>
    </row>
    <row r="230" spans="1:1" x14ac:dyDescent="0.2">
      <c r="A230" s="64"/>
    </row>
    <row r="231" spans="1:1" x14ac:dyDescent="0.2">
      <c r="A231" s="64"/>
    </row>
    <row r="232" spans="1:1" x14ac:dyDescent="0.2">
      <c r="A232" s="64"/>
    </row>
    <row r="233" spans="1:1" x14ac:dyDescent="0.2">
      <c r="A233" s="64"/>
    </row>
    <row r="234" spans="1:1" x14ac:dyDescent="0.2">
      <c r="A234" s="64"/>
    </row>
    <row r="235" spans="1:1" x14ac:dyDescent="0.2">
      <c r="A235" s="64"/>
    </row>
    <row r="236" spans="1:1" x14ac:dyDescent="0.2">
      <c r="A236" s="64"/>
    </row>
    <row r="237" spans="1:1" x14ac:dyDescent="0.2">
      <c r="A237" s="64"/>
    </row>
    <row r="238" spans="1:1" x14ac:dyDescent="0.2">
      <c r="A238" s="64"/>
    </row>
    <row r="239" spans="1:1" x14ac:dyDescent="0.2">
      <c r="A239" s="64"/>
    </row>
    <row r="240" spans="1:1" x14ac:dyDescent="0.2">
      <c r="A240" s="64"/>
    </row>
    <row r="241" spans="1:5" x14ac:dyDescent="0.2">
      <c r="A241" s="64"/>
    </row>
    <row r="242" spans="1:5" x14ac:dyDescent="0.2">
      <c r="A242" s="64"/>
    </row>
    <row r="243" spans="1:5" x14ac:dyDescent="0.2">
      <c r="A243" s="64"/>
      <c r="E243" s="62"/>
    </row>
    <row r="244" spans="1:5" x14ac:dyDescent="0.2">
      <c r="A244" s="64"/>
    </row>
    <row r="245" spans="1:5" x14ac:dyDescent="0.2">
      <c r="A245" s="64"/>
    </row>
    <row r="246" spans="1:5" x14ac:dyDescent="0.2">
      <c r="A246" s="64"/>
    </row>
    <row r="247" spans="1:5" x14ac:dyDescent="0.2">
      <c r="A247" s="64"/>
    </row>
    <row r="248" spans="1:5" x14ac:dyDescent="0.2">
      <c r="A248" s="64"/>
    </row>
    <row r="249" spans="1:5" x14ac:dyDescent="0.2">
      <c r="A249" s="64"/>
    </row>
    <row r="250" spans="1:5" x14ac:dyDescent="0.2">
      <c r="A250" s="64"/>
    </row>
    <row r="251" spans="1:5" x14ac:dyDescent="0.2">
      <c r="A251" s="64"/>
    </row>
    <row r="252" spans="1:5" x14ac:dyDescent="0.2">
      <c r="A252" s="64"/>
    </row>
    <row r="253" spans="1:5" x14ac:dyDescent="0.2">
      <c r="A253" s="64"/>
    </row>
    <row r="254" spans="1:5" x14ac:dyDescent="0.2">
      <c r="A254" s="64"/>
    </row>
    <row r="255" spans="1:5" x14ac:dyDescent="0.2">
      <c r="A255" s="64"/>
    </row>
    <row r="256" spans="1:5" x14ac:dyDescent="0.2">
      <c r="A256" s="64"/>
    </row>
    <row r="257" spans="1:1" x14ac:dyDescent="0.2">
      <c r="A257" s="64"/>
    </row>
    <row r="258" spans="1:1" x14ac:dyDescent="0.2">
      <c r="A258" s="64"/>
    </row>
    <row r="259" spans="1:1" x14ac:dyDescent="0.2">
      <c r="A259" s="64"/>
    </row>
    <row r="260" spans="1:1" x14ac:dyDescent="0.2">
      <c r="A260" s="64"/>
    </row>
    <row r="261" spans="1:1" x14ac:dyDescent="0.2">
      <c r="A261" s="64"/>
    </row>
    <row r="262" spans="1:1" x14ac:dyDescent="0.2">
      <c r="A262" s="64"/>
    </row>
    <row r="263" spans="1:1" x14ac:dyDescent="0.2">
      <c r="A263" s="64"/>
    </row>
    <row r="264" spans="1:1" x14ac:dyDescent="0.2">
      <c r="A264" s="64"/>
    </row>
    <row r="265" spans="1:1" x14ac:dyDescent="0.2">
      <c r="A265" s="64"/>
    </row>
    <row r="266" spans="1:1" x14ac:dyDescent="0.2">
      <c r="A266" s="64"/>
    </row>
    <row r="267" spans="1:1" x14ac:dyDescent="0.2">
      <c r="A267" s="64"/>
    </row>
    <row r="268" spans="1:1" x14ac:dyDescent="0.2">
      <c r="A268" s="64"/>
    </row>
    <row r="269" spans="1:1" x14ac:dyDescent="0.2">
      <c r="A269" s="64"/>
    </row>
    <row r="270" spans="1:1" x14ac:dyDescent="0.2">
      <c r="A270" s="64"/>
    </row>
    <row r="271" spans="1:1" x14ac:dyDescent="0.2">
      <c r="A271" s="64"/>
    </row>
    <row r="272" spans="1:1" x14ac:dyDescent="0.2">
      <c r="A272" s="64"/>
    </row>
    <row r="273" spans="1:1" x14ac:dyDescent="0.2">
      <c r="A273" s="64"/>
    </row>
    <row r="274" spans="1:1" x14ac:dyDescent="0.2">
      <c r="A274" s="64"/>
    </row>
    <row r="275" spans="1:1" x14ac:dyDescent="0.2">
      <c r="A275" s="64"/>
    </row>
    <row r="276" spans="1:1" x14ac:dyDescent="0.2">
      <c r="A276" s="64"/>
    </row>
    <row r="277" spans="1:1" x14ac:dyDescent="0.2">
      <c r="A277" s="64"/>
    </row>
    <row r="278" spans="1:1" x14ac:dyDescent="0.2">
      <c r="A278" s="64"/>
    </row>
    <row r="279" spans="1:1" x14ac:dyDescent="0.2">
      <c r="A279" s="64"/>
    </row>
    <row r="280" spans="1:1" x14ac:dyDescent="0.2">
      <c r="A280" s="64"/>
    </row>
    <row r="281" spans="1:1" x14ac:dyDescent="0.2">
      <c r="A281" s="64"/>
    </row>
    <row r="282" spans="1:1" x14ac:dyDescent="0.2">
      <c r="A282" s="64"/>
    </row>
    <row r="283" spans="1:1" x14ac:dyDescent="0.2">
      <c r="A283" s="64"/>
    </row>
    <row r="284" spans="1:1" x14ac:dyDescent="0.2">
      <c r="A284" s="64"/>
    </row>
    <row r="285" spans="1:1" x14ac:dyDescent="0.2">
      <c r="A285" s="64"/>
    </row>
    <row r="286" spans="1:1" x14ac:dyDescent="0.2">
      <c r="A286" s="64"/>
    </row>
    <row r="287" spans="1:1" x14ac:dyDescent="0.2">
      <c r="A287" s="64"/>
    </row>
    <row r="288" spans="1:1" x14ac:dyDescent="0.2">
      <c r="A288" s="64"/>
    </row>
    <row r="289" spans="1:1" x14ac:dyDescent="0.2">
      <c r="A289" s="64"/>
    </row>
    <row r="290" spans="1:1" x14ac:dyDescent="0.2">
      <c r="A290" s="64"/>
    </row>
    <row r="291" spans="1:1" x14ac:dyDescent="0.2">
      <c r="A291" s="64"/>
    </row>
    <row r="292" spans="1:1" x14ac:dyDescent="0.2">
      <c r="A292" s="64"/>
    </row>
    <row r="293" spans="1:1" x14ac:dyDescent="0.2">
      <c r="A293" s="64"/>
    </row>
    <row r="294" spans="1:1" x14ac:dyDescent="0.2">
      <c r="A294" s="64"/>
    </row>
    <row r="295" spans="1:1" x14ac:dyDescent="0.2">
      <c r="A295" s="64"/>
    </row>
    <row r="296" spans="1:1" x14ac:dyDescent="0.2">
      <c r="A296" s="64"/>
    </row>
    <row r="297" spans="1:1" x14ac:dyDescent="0.2">
      <c r="A297" s="64"/>
    </row>
    <row r="298" spans="1:1" x14ac:dyDescent="0.2">
      <c r="A298" s="64"/>
    </row>
    <row r="299" spans="1:1" x14ac:dyDescent="0.2">
      <c r="A299" s="64"/>
    </row>
    <row r="300" spans="1:1" x14ac:dyDescent="0.2">
      <c r="A300" s="64"/>
    </row>
    <row r="301" spans="1:1" x14ac:dyDescent="0.2">
      <c r="A301" s="64"/>
    </row>
    <row r="302" spans="1:1" x14ac:dyDescent="0.2">
      <c r="A302" s="64"/>
    </row>
    <row r="303" spans="1:1" x14ac:dyDescent="0.2">
      <c r="A303" s="64"/>
    </row>
    <row r="304" spans="1:1" x14ac:dyDescent="0.2">
      <c r="A304" s="64"/>
    </row>
    <row r="305" spans="1:1" x14ac:dyDescent="0.2">
      <c r="A305" s="64"/>
    </row>
    <row r="306" spans="1:1" x14ac:dyDescent="0.2">
      <c r="A306" s="64"/>
    </row>
    <row r="307" spans="1:1" x14ac:dyDescent="0.2">
      <c r="A307" s="64"/>
    </row>
    <row r="308" spans="1:1" x14ac:dyDescent="0.2">
      <c r="A308" s="64"/>
    </row>
    <row r="309" spans="1:1" x14ac:dyDescent="0.2">
      <c r="A309" s="64"/>
    </row>
    <row r="310" spans="1:1" x14ac:dyDescent="0.2">
      <c r="A310" s="64"/>
    </row>
    <row r="311" spans="1:1" x14ac:dyDescent="0.2">
      <c r="A311" s="64"/>
    </row>
    <row r="312" spans="1:1" x14ac:dyDescent="0.2">
      <c r="A312" s="64"/>
    </row>
    <row r="313" spans="1:1" x14ac:dyDescent="0.2">
      <c r="A313" s="64"/>
    </row>
    <row r="314" spans="1:1" x14ac:dyDescent="0.2">
      <c r="A314" s="64"/>
    </row>
    <row r="315" spans="1:1" x14ac:dyDescent="0.2">
      <c r="A315" s="64"/>
    </row>
    <row r="316" spans="1:1" x14ac:dyDescent="0.2">
      <c r="A316" s="64"/>
    </row>
    <row r="317" spans="1:1" x14ac:dyDescent="0.2">
      <c r="A317" s="64"/>
    </row>
    <row r="318" spans="1:1" x14ac:dyDescent="0.2">
      <c r="A318" s="64"/>
    </row>
    <row r="319" spans="1:1" x14ac:dyDescent="0.2">
      <c r="A319" s="64"/>
    </row>
    <row r="320" spans="1:1" x14ac:dyDescent="0.2">
      <c r="A320" s="64"/>
    </row>
    <row r="321" spans="1:1" x14ac:dyDescent="0.2">
      <c r="A321" s="64"/>
    </row>
    <row r="322" spans="1:1" x14ac:dyDescent="0.2">
      <c r="A322" s="64"/>
    </row>
    <row r="323" spans="1:1" x14ac:dyDescent="0.2">
      <c r="A323" s="64"/>
    </row>
    <row r="324" spans="1:1" x14ac:dyDescent="0.2">
      <c r="A324" s="64"/>
    </row>
    <row r="325" spans="1:1" x14ac:dyDescent="0.2">
      <c r="A325" s="64"/>
    </row>
    <row r="326" spans="1:1" x14ac:dyDescent="0.2">
      <c r="A326" s="64"/>
    </row>
    <row r="327" spans="1:1" x14ac:dyDescent="0.2">
      <c r="A327" s="64"/>
    </row>
    <row r="328" spans="1:1" x14ac:dyDescent="0.2">
      <c r="A328" s="64"/>
    </row>
    <row r="329" spans="1:1" x14ac:dyDescent="0.2">
      <c r="A329" s="64"/>
    </row>
    <row r="330" spans="1:1" x14ac:dyDescent="0.2">
      <c r="A330" s="64"/>
    </row>
    <row r="331" spans="1:1" x14ac:dyDescent="0.2">
      <c r="A331" s="64"/>
    </row>
    <row r="332" spans="1:1" x14ac:dyDescent="0.2">
      <c r="A332" s="64"/>
    </row>
    <row r="333" spans="1:1" x14ac:dyDescent="0.2">
      <c r="A333" s="64"/>
    </row>
    <row r="334" spans="1:1" x14ac:dyDescent="0.2">
      <c r="A334" s="64"/>
    </row>
    <row r="335" spans="1:1" x14ac:dyDescent="0.2">
      <c r="A335" s="64"/>
    </row>
    <row r="336" spans="1:1" x14ac:dyDescent="0.2">
      <c r="A336" s="64"/>
    </row>
    <row r="337" spans="1:1" x14ac:dyDescent="0.2">
      <c r="A337" s="64"/>
    </row>
    <row r="338" spans="1:1" x14ac:dyDescent="0.2">
      <c r="A338" s="64"/>
    </row>
    <row r="339" spans="1:1" x14ac:dyDescent="0.2">
      <c r="A339" s="64"/>
    </row>
    <row r="340" spans="1:1" x14ac:dyDescent="0.2">
      <c r="A340" s="64"/>
    </row>
    <row r="341" spans="1:1" x14ac:dyDescent="0.2">
      <c r="A341" s="64"/>
    </row>
    <row r="342" spans="1:1" x14ac:dyDescent="0.2">
      <c r="A342" s="64"/>
    </row>
    <row r="343" spans="1:1" x14ac:dyDescent="0.2">
      <c r="A343" s="64"/>
    </row>
    <row r="344" spans="1:1" x14ac:dyDescent="0.2">
      <c r="A344" s="64"/>
    </row>
    <row r="345" spans="1:1" x14ac:dyDescent="0.2">
      <c r="A345" s="64"/>
    </row>
    <row r="346" spans="1:1" x14ac:dyDescent="0.2">
      <c r="A346" s="64"/>
    </row>
    <row r="347" spans="1:1" x14ac:dyDescent="0.2">
      <c r="A347" s="64"/>
    </row>
    <row r="348" spans="1:1" x14ac:dyDescent="0.2">
      <c r="A348" s="64"/>
    </row>
    <row r="349" spans="1:1" x14ac:dyDescent="0.2">
      <c r="A349" s="64"/>
    </row>
    <row r="350" spans="1:1" x14ac:dyDescent="0.2">
      <c r="A350" s="64"/>
    </row>
    <row r="351" spans="1:1" x14ac:dyDescent="0.2">
      <c r="A351" s="64"/>
    </row>
    <row r="352" spans="1:1" x14ac:dyDescent="0.2">
      <c r="A352" s="64"/>
    </row>
    <row r="353" spans="1:1" x14ac:dyDescent="0.2">
      <c r="A353" s="64"/>
    </row>
    <row r="354" spans="1:1" x14ac:dyDescent="0.2">
      <c r="A354" s="64"/>
    </row>
    <row r="355" spans="1:1" x14ac:dyDescent="0.2">
      <c r="A355" s="64"/>
    </row>
    <row r="356" spans="1:1" x14ac:dyDescent="0.2">
      <c r="A356" s="64"/>
    </row>
    <row r="357" spans="1:1" x14ac:dyDescent="0.2">
      <c r="A357" s="64"/>
    </row>
    <row r="358" spans="1:1" x14ac:dyDescent="0.2">
      <c r="A358" s="64"/>
    </row>
    <row r="359" spans="1:1" x14ac:dyDescent="0.2">
      <c r="A359" s="64"/>
    </row>
    <row r="360" spans="1:1" x14ac:dyDescent="0.2">
      <c r="A360" s="64"/>
    </row>
    <row r="361" spans="1:1" x14ac:dyDescent="0.2">
      <c r="A361" s="64"/>
    </row>
    <row r="362" spans="1:1" x14ac:dyDescent="0.2">
      <c r="A362" s="64"/>
    </row>
    <row r="363" spans="1:1" x14ac:dyDescent="0.2">
      <c r="A363" s="64"/>
    </row>
    <row r="364" spans="1:1" x14ac:dyDescent="0.2">
      <c r="A364" s="64"/>
    </row>
    <row r="365" spans="1:1" x14ac:dyDescent="0.2">
      <c r="A365" s="64"/>
    </row>
    <row r="366" spans="1:1" x14ac:dyDescent="0.2">
      <c r="A366" s="64"/>
    </row>
    <row r="367" spans="1:1" x14ac:dyDescent="0.2">
      <c r="A367" s="64"/>
    </row>
    <row r="368" spans="1:1" x14ac:dyDescent="0.2">
      <c r="A368" s="64"/>
    </row>
    <row r="369" spans="1:1" x14ac:dyDescent="0.2">
      <c r="A369" s="64"/>
    </row>
    <row r="370" spans="1:1" x14ac:dyDescent="0.2">
      <c r="A370" s="64"/>
    </row>
    <row r="371" spans="1:1" x14ac:dyDescent="0.2">
      <c r="A371" s="64"/>
    </row>
    <row r="372" spans="1:1" x14ac:dyDescent="0.2">
      <c r="A372" s="64"/>
    </row>
    <row r="373" spans="1:1" x14ac:dyDescent="0.2">
      <c r="A373" s="64"/>
    </row>
    <row r="374" spans="1:1" x14ac:dyDescent="0.2">
      <c r="A374" s="64"/>
    </row>
    <row r="375" spans="1:1" x14ac:dyDescent="0.2">
      <c r="A375" s="64"/>
    </row>
    <row r="376" spans="1:1" x14ac:dyDescent="0.2">
      <c r="A376" s="64"/>
    </row>
    <row r="377" spans="1:1" x14ac:dyDescent="0.2">
      <c r="A377" s="64"/>
    </row>
    <row r="378" spans="1:1" x14ac:dyDescent="0.2">
      <c r="A378" s="64"/>
    </row>
    <row r="379" spans="1:1" x14ac:dyDescent="0.2">
      <c r="A379" s="64"/>
    </row>
    <row r="380" spans="1:1" x14ac:dyDescent="0.2">
      <c r="A380" s="64"/>
    </row>
    <row r="381" spans="1:1" x14ac:dyDescent="0.2">
      <c r="A381" s="64"/>
    </row>
    <row r="382" spans="1:1" x14ac:dyDescent="0.2">
      <c r="A382" s="64"/>
    </row>
    <row r="383" spans="1:1" x14ac:dyDescent="0.2">
      <c r="A383" s="64"/>
    </row>
    <row r="384" spans="1:1" x14ac:dyDescent="0.2">
      <c r="A384" s="64"/>
    </row>
    <row r="385" spans="1:1" x14ac:dyDescent="0.2">
      <c r="A385" s="64"/>
    </row>
    <row r="386" spans="1:1" x14ac:dyDescent="0.2">
      <c r="A386" s="64"/>
    </row>
    <row r="387" spans="1:1" x14ac:dyDescent="0.2">
      <c r="A387" s="64"/>
    </row>
    <row r="388" spans="1:1" x14ac:dyDescent="0.2">
      <c r="A388" s="64"/>
    </row>
    <row r="389" spans="1:1" x14ac:dyDescent="0.2">
      <c r="A389" s="64"/>
    </row>
    <row r="390" spans="1:1" x14ac:dyDescent="0.2">
      <c r="A390" s="64"/>
    </row>
    <row r="391" spans="1:1" x14ac:dyDescent="0.2">
      <c r="A391" s="64"/>
    </row>
    <row r="392" spans="1:1" x14ac:dyDescent="0.2">
      <c r="A392" s="64"/>
    </row>
    <row r="393" spans="1:1" x14ac:dyDescent="0.2">
      <c r="A393" s="64"/>
    </row>
    <row r="394" spans="1:1" x14ac:dyDescent="0.2">
      <c r="A394" s="64"/>
    </row>
    <row r="395" spans="1:1" x14ac:dyDescent="0.2">
      <c r="A395" s="64"/>
    </row>
    <row r="396" spans="1:1" x14ac:dyDescent="0.2">
      <c r="A396" s="64"/>
    </row>
    <row r="397" spans="1:1" x14ac:dyDescent="0.2">
      <c r="A397" s="64"/>
    </row>
    <row r="398" spans="1:1" x14ac:dyDescent="0.2">
      <c r="A398" s="64"/>
    </row>
    <row r="399" spans="1:1" x14ac:dyDescent="0.2">
      <c r="A399" s="64"/>
    </row>
    <row r="400" spans="1:1" x14ac:dyDescent="0.2">
      <c r="A400" s="64"/>
    </row>
    <row r="401" spans="1:1" x14ac:dyDescent="0.2">
      <c r="A401" s="64"/>
    </row>
    <row r="402" spans="1:1" x14ac:dyDescent="0.2">
      <c r="A402" s="64"/>
    </row>
    <row r="403" spans="1:1" x14ac:dyDescent="0.2">
      <c r="A403" s="64"/>
    </row>
    <row r="404" spans="1:1" x14ac:dyDescent="0.2">
      <c r="A404" s="64"/>
    </row>
    <row r="405" spans="1:1" x14ac:dyDescent="0.2">
      <c r="A405" s="64"/>
    </row>
    <row r="406" spans="1:1" x14ac:dyDescent="0.2">
      <c r="A406" s="64"/>
    </row>
    <row r="407" spans="1:1" x14ac:dyDescent="0.2">
      <c r="A407" s="64"/>
    </row>
    <row r="408" spans="1:1" x14ac:dyDescent="0.2">
      <c r="A408" s="64"/>
    </row>
    <row r="409" spans="1:1" x14ac:dyDescent="0.2">
      <c r="A409" s="64"/>
    </row>
    <row r="410" spans="1:1" x14ac:dyDescent="0.2">
      <c r="A410" s="64"/>
    </row>
    <row r="411" spans="1:1" x14ac:dyDescent="0.2">
      <c r="A411" s="64"/>
    </row>
    <row r="412" spans="1:1" x14ac:dyDescent="0.2">
      <c r="A412" s="64"/>
    </row>
    <row r="413" spans="1:1" x14ac:dyDescent="0.2">
      <c r="A413" s="64"/>
    </row>
    <row r="414" spans="1:1" x14ac:dyDescent="0.2">
      <c r="A414" s="64"/>
    </row>
    <row r="415" spans="1:1" x14ac:dyDescent="0.2">
      <c r="A415" s="64"/>
    </row>
    <row r="416" spans="1:1" x14ac:dyDescent="0.2">
      <c r="A416" s="64"/>
    </row>
    <row r="417" spans="1:1" x14ac:dyDescent="0.2">
      <c r="A417" s="64"/>
    </row>
    <row r="418" spans="1:1" x14ac:dyDescent="0.2">
      <c r="A418" s="64"/>
    </row>
    <row r="419" spans="1:1" x14ac:dyDescent="0.2">
      <c r="A419" s="64"/>
    </row>
    <row r="420" spans="1:1" x14ac:dyDescent="0.2">
      <c r="A420" s="64"/>
    </row>
    <row r="421" spans="1:1" x14ac:dyDescent="0.2">
      <c r="A421" s="64"/>
    </row>
    <row r="422" spans="1:1" x14ac:dyDescent="0.2">
      <c r="A422" s="64"/>
    </row>
    <row r="423" spans="1:1" x14ac:dyDescent="0.2">
      <c r="A423" s="64"/>
    </row>
    <row r="424" spans="1:1" x14ac:dyDescent="0.2">
      <c r="A424" s="64"/>
    </row>
    <row r="425" spans="1:1" x14ac:dyDescent="0.2">
      <c r="A425" s="64"/>
    </row>
    <row r="426" spans="1:1" x14ac:dyDescent="0.2">
      <c r="A426" s="64"/>
    </row>
    <row r="427" spans="1:1" x14ac:dyDescent="0.2">
      <c r="A427" s="64"/>
    </row>
    <row r="428" spans="1:1" x14ac:dyDescent="0.2">
      <c r="A428" s="64"/>
    </row>
    <row r="429" spans="1:1" x14ac:dyDescent="0.2">
      <c r="A429" s="64"/>
    </row>
    <row r="430" spans="1:1" x14ac:dyDescent="0.2">
      <c r="A430" s="64"/>
    </row>
    <row r="431" spans="1:1" x14ac:dyDescent="0.2">
      <c r="A431" s="64"/>
    </row>
    <row r="432" spans="1:1" x14ac:dyDescent="0.2">
      <c r="A432" s="64"/>
    </row>
    <row r="433" spans="1:1" x14ac:dyDescent="0.2">
      <c r="A433" s="64"/>
    </row>
    <row r="434" spans="1:1" x14ac:dyDescent="0.2">
      <c r="A434" s="64"/>
    </row>
    <row r="435" spans="1:1" x14ac:dyDescent="0.2">
      <c r="A435" s="64"/>
    </row>
    <row r="436" spans="1:1" x14ac:dyDescent="0.2">
      <c r="A436" s="64"/>
    </row>
    <row r="437" spans="1:1" x14ac:dyDescent="0.2">
      <c r="A437" s="64"/>
    </row>
    <row r="438" spans="1:1" x14ac:dyDescent="0.2">
      <c r="A438" s="64"/>
    </row>
    <row r="439" spans="1:1" x14ac:dyDescent="0.2">
      <c r="A439" s="64"/>
    </row>
    <row r="440" spans="1:1" x14ac:dyDescent="0.2">
      <c r="A440" s="64"/>
    </row>
    <row r="441" spans="1:1" x14ac:dyDescent="0.2">
      <c r="A441" s="64"/>
    </row>
    <row r="442" spans="1:1" x14ac:dyDescent="0.2">
      <c r="A442" s="64"/>
    </row>
    <row r="443" spans="1:1" x14ac:dyDescent="0.2">
      <c r="A443" s="64"/>
    </row>
    <row r="444" spans="1:1" x14ac:dyDescent="0.2">
      <c r="A444" s="64"/>
    </row>
    <row r="445" spans="1:1" x14ac:dyDescent="0.2">
      <c r="A445" s="64"/>
    </row>
    <row r="446" spans="1:1" x14ac:dyDescent="0.2">
      <c r="A446" s="64"/>
    </row>
    <row r="447" spans="1:1" x14ac:dyDescent="0.2">
      <c r="A447" s="64"/>
    </row>
    <row r="448" spans="1:1" x14ac:dyDescent="0.2">
      <c r="A448" s="64"/>
    </row>
    <row r="449" spans="1:1" x14ac:dyDescent="0.2">
      <c r="A449" s="64"/>
    </row>
    <row r="450" spans="1:1" x14ac:dyDescent="0.2">
      <c r="A450" s="64"/>
    </row>
    <row r="451" spans="1:1" x14ac:dyDescent="0.2">
      <c r="A451" s="64"/>
    </row>
    <row r="452" spans="1:1" x14ac:dyDescent="0.2">
      <c r="A452" s="64"/>
    </row>
    <row r="453" spans="1:1" x14ac:dyDescent="0.2">
      <c r="A453" s="64"/>
    </row>
    <row r="454" spans="1:1" x14ac:dyDescent="0.2">
      <c r="A454" s="64"/>
    </row>
    <row r="455" spans="1:1" x14ac:dyDescent="0.2">
      <c r="A455" s="64"/>
    </row>
    <row r="456" spans="1:1" x14ac:dyDescent="0.2">
      <c r="A456" s="64"/>
    </row>
    <row r="457" spans="1:1" x14ac:dyDescent="0.2">
      <c r="A457" s="64"/>
    </row>
    <row r="458" spans="1:1" x14ac:dyDescent="0.2">
      <c r="A458" s="64"/>
    </row>
    <row r="459" spans="1:1" x14ac:dyDescent="0.2">
      <c r="A459" s="64"/>
    </row>
    <row r="460" spans="1:1" x14ac:dyDescent="0.2">
      <c r="A460" s="64"/>
    </row>
    <row r="461" spans="1:1" x14ac:dyDescent="0.2">
      <c r="A461" s="64"/>
    </row>
    <row r="462" spans="1:1" x14ac:dyDescent="0.2">
      <c r="A462" s="64"/>
    </row>
    <row r="463" spans="1:1" x14ac:dyDescent="0.2">
      <c r="A463" s="64"/>
    </row>
    <row r="464" spans="1:1" x14ac:dyDescent="0.2">
      <c r="A464" s="64"/>
    </row>
    <row r="465" spans="1:1" x14ac:dyDescent="0.2">
      <c r="A465" s="64"/>
    </row>
    <row r="466" spans="1:1" x14ac:dyDescent="0.2">
      <c r="A466" s="64"/>
    </row>
    <row r="467" spans="1:1" x14ac:dyDescent="0.2">
      <c r="A467" s="64"/>
    </row>
    <row r="468" spans="1:1" x14ac:dyDescent="0.2">
      <c r="A468" s="64"/>
    </row>
    <row r="469" spans="1:1" x14ac:dyDescent="0.2">
      <c r="A469" s="64"/>
    </row>
    <row r="470" spans="1:1" x14ac:dyDescent="0.2">
      <c r="A470" s="64"/>
    </row>
    <row r="471" spans="1:1" x14ac:dyDescent="0.2">
      <c r="A471" s="64"/>
    </row>
    <row r="472" spans="1:1" x14ac:dyDescent="0.2">
      <c r="A472" s="64"/>
    </row>
    <row r="473" spans="1:1" x14ac:dyDescent="0.2">
      <c r="A473" s="64"/>
    </row>
    <row r="474" spans="1:1" x14ac:dyDescent="0.2">
      <c r="A474" s="64"/>
    </row>
    <row r="475" spans="1:1" x14ac:dyDescent="0.2">
      <c r="A475" s="64"/>
    </row>
    <row r="476" spans="1:1" x14ac:dyDescent="0.2">
      <c r="A476" s="64"/>
    </row>
    <row r="477" spans="1:1" x14ac:dyDescent="0.2">
      <c r="A477" s="64"/>
    </row>
  </sheetData>
  <mergeCells count="5">
    <mergeCell ref="A1:F1"/>
    <mergeCell ref="A3:A4"/>
    <mergeCell ref="B3:B4"/>
    <mergeCell ref="C3:F3"/>
    <mergeCell ref="A2:F2"/>
  </mergeCells>
  <printOptions horizontalCentered="1"/>
  <pageMargins left="0.27559055118110237" right="0" top="0.59055118110236227" bottom="0" header="0" footer="0"/>
  <pageSetup paperSize="9" orientation="portrait" verticalDpi="0" r:id="rId1"/>
  <colBreaks count="4" manualBreakCount="4">
    <brk id="5042" max="104" man="1"/>
    <brk id="10166" max="104" man="1"/>
    <brk id="10494" max="104" man="1"/>
    <brk id="13028" max="10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2"/>
  <sheetViews>
    <sheetView zoomScaleNormal="100" workbookViewId="0">
      <selection activeCell="C119" sqref="C119"/>
    </sheetView>
  </sheetViews>
  <sheetFormatPr defaultRowHeight="14.25" x14ac:dyDescent="0.2"/>
  <cols>
    <col min="1" max="1" width="30.7109375" style="22" customWidth="1"/>
    <col min="2" max="2" width="15" style="22" customWidth="1"/>
    <col min="3" max="3" width="9.42578125" style="22" customWidth="1"/>
    <col min="4" max="4" width="10.28515625" style="22" customWidth="1"/>
    <col min="5" max="5" width="9.5703125" style="22" customWidth="1"/>
    <col min="6" max="6" width="10.85546875" style="22" customWidth="1"/>
    <col min="7" max="256" width="9.140625" style="22"/>
    <col min="257" max="257" width="30.7109375" style="22" customWidth="1"/>
    <col min="258" max="258" width="12.7109375" style="22" customWidth="1"/>
    <col min="259" max="259" width="9.42578125" style="22" customWidth="1"/>
    <col min="260" max="260" width="10.28515625" style="22" customWidth="1"/>
    <col min="261" max="261" width="9.5703125" style="22" customWidth="1"/>
    <col min="262" max="262" width="10.85546875" style="22" customWidth="1"/>
    <col min="263" max="512" width="9.140625" style="22"/>
    <col min="513" max="513" width="30.7109375" style="22" customWidth="1"/>
    <col min="514" max="514" width="12.7109375" style="22" customWidth="1"/>
    <col min="515" max="515" width="9.42578125" style="22" customWidth="1"/>
    <col min="516" max="516" width="10.28515625" style="22" customWidth="1"/>
    <col min="517" max="517" width="9.5703125" style="22" customWidth="1"/>
    <col min="518" max="518" width="10.85546875" style="22" customWidth="1"/>
    <col min="519" max="768" width="9.140625" style="22"/>
    <col min="769" max="769" width="30.7109375" style="22" customWidth="1"/>
    <col min="770" max="770" width="12.7109375" style="22" customWidth="1"/>
    <col min="771" max="771" width="9.42578125" style="22" customWidth="1"/>
    <col min="772" max="772" width="10.28515625" style="22" customWidth="1"/>
    <col min="773" max="773" width="9.5703125" style="22" customWidth="1"/>
    <col min="774" max="774" width="10.85546875" style="22" customWidth="1"/>
    <col min="775" max="1024" width="9.140625" style="22"/>
    <col min="1025" max="1025" width="30.7109375" style="22" customWidth="1"/>
    <col min="1026" max="1026" width="12.7109375" style="22" customWidth="1"/>
    <col min="1027" max="1027" width="9.42578125" style="22" customWidth="1"/>
    <col min="1028" max="1028" width="10.28515625" style="22" customWidth="1"/>
    <col min="1029" max="1029" width="9.5703125" style="22" customWidth="1"/>
    <col min="1030" max="1030" width="10.85546875" style="22" customWidth="1"/>
    <col min="1031" max="1280" width="9.140625" style="22"/>
    <col min="1281" max="1281" width="30.7109375" style="22" customWidth="1"/>
    <col min="1282" max="1282" width="12.7109375" style="22" customWidth="1"/>
    <col min="1283" max="1283" width="9.42578125" style="22" customWidth="1"/>
    <col min="1284" max="1284" width="10.28515625" style="22" customWidth="1"/>
    <col min="1285" max="1285" width="9.5703125" style="22" customWidth="1"/>
    <col min="1286" max="1286" width="10.85546875" style="22" customWidth="1"/>
    <col min="1287" max="1536" width="9.140625" style="22"/>
    <col min="1537" max="1537" width="30.7109375" style="22" customWidth="1"/>
    <col min="1538" max="1538" width="12.7109375" style="22" customWidth="1"/>
    <col min="1539" max="1539" width="9.42578125" style="22" customWidth="1"/>
    <col min="1540" max="1540" width="10.28515625" style="22" customWidth="1"/>
    <col min="1541" max="1541" width="9.5703125" style="22" customWidth="1"/>
    <col min="1542" max="1542" width="10.85546875" style="22" customWidth="1"/>
    <col min="1543" max="1792" width="9.140625" style="22"/>
    <col min="1793" max="1793" width="30.7109375" style="22" customWidth="1"/>
    <col min="1794" max="1794" width="12.7109375" style="22" customWidth="1"/>
    <col min="1795" max="1795" width="9.42578125" style="22" customWidth="1"/>
    <col min="1796" max="1796" width="10.28515625" style="22" customWidth="1"/>
    <col min="1797" max="1797" width="9.5703125" style="22" customWidth="1"/>
    <col min="1798" max="1798" width="10.85546875" style="22" customWidth="1"/>
    <col min="1799" max="2048" width="9.140625" style="22"/>
    <col min="2049" max="2049" width="30.7109375" style="22" customWidth="1"/>
    <col min="2050" max="2050" width="12.7109375" style="22" customWidth="1"/>
    <col min="2051" max="2051" width="9.42578125" style="22" customWidth="1"/>
    <col min="2052" max="2052" width="10.28515625" style="22" customWidth="1"/>
    <col min="2053" max="2053" width="9.5703125" style="22" customWidth="1"/>
    <col min="2054" max="2054" width="10.85546875" style="22" customWidth="1"/>
    <col min="2055" max="2304" width="9.140625" style="22"/>
    <col min="2305" max="2305" width="30.7109375" style="22" customWidth="1"/>
    <col min="2306" max="2306" width="12.7109375" style="22" customWidth="1"/>
    <col min="2307" max="2307" width="9.42578125" style="22" customWidth="1"/>
    <col min="2308" max="2308" width="10.28515625" style="22" customWidth="1"/>
    <col min="2309" max="2309" width="9.5703125" style="22" customWidth="1"/>
    <col min="2310" max="2310" width="10.85546875" style="22" customWidth="1"/>
    <col min="2311" max="2560" width="9.140625" style="22"/>
    <col min="2561" max="2561" width="30.7109375" style="22" customWidth="1"/>
    <col min="2562" max="2562" width="12.7109375" style="22" customWidth="1"/>
    <col min="2563" max="2563" width="9.42578125" style="22" customWidth="1"/>
    <col min="2564" max="2564" width="10.28515625" style="22" customWidth="1"/>
    <col min="2565" max="2565" width="9.5703125" style="22" customWidth="1"/>
    <col min="2566" max="2566" width="10.85546875" style="22" customWidth="1"/>
    <col min="2567" max="2816" width="9.140625" style="22"/>
    <col min="2817" max="2817" width="30.7109375" style="22" customWidth="1"/>
    <col min="2818" max="2818" width="12.7109375" style="22" customWidth="1"/>
    <col min="2819" max="2819" width="9.42578125" style="22" customWidth="1"/>
    <col min="2820" max="2820" width="10.28515625" style="22" customWidth="1"/>
    <col min="2821" max="2821" width="9.5703125" style="22" customWidth="1"/>
    <col min="2822" max="2822" width="10.85546875" style="22" customWidth="1"/>
    <col min="2823" max="3072" width="9.140625" style="22"/>
    <col min="3073" max="3073" width="30.7109375" style="22" customWidth="1"/>
    <col min="3074" max="3074" width="12.7109375" style="22" customWidth="1"/>
    <col min="3075" max="3075" width="9.42578125" style="22" customWidth="1"/>
    <col min="3076" max="3076" width="10.28515625" style="22" customWidth="1"/>
    <col min="3077" max="3077" width="9.5703125" style="22" customWidth="1"/>
    <col min="3078" max="3078" width="10.85546875" style="22" customWidth="1"/>
    <col min="3079" max="3328" width="9.140625" style="22"/>
    <col min="3329" max="3329" width="30.7109375" style="22" customWidth="1"/>
    <col min="3330" max="3330" width="12.7109375" style="22" customWidth="1"/>
    <col min="3331" max="3331" width="9.42578125" style="22" customWidth="1"/>
    <col min="3332" max="3332" width="10.28515625" style="22" customWidth="1"/>
    <col min="3333" max="3333" width="9.5703125" style="22" customWidth="1"/>
    <col min="3334" max="3334" width="10.85546875" style="22" customWidth="1"/>
    <col min="3335" max="3584" width="9.140625" style="22"/>
    <col min="3585" max="3585" width="30.7109375" style="22" customWidth="1"/>
    <col min="3586" max="3586" width="12.7109375" style="22" customWidth="1"/>
    <col min="3587" max="3587" width="9.42578125" style="22" customWidth="1"/>
    <col min="3588" max="3588" width="10.28515625" style="22" customWidth="1"/>
    <col min="3589" max="3589" width="9.5703125" style="22" customWidth="1"/>
    <col min="3590" max="3590" width="10.85546875" style="22" customWidth="1"/>
    <col min="3591" max="3840" width="9.140625" style="22"/>
    <col min="3841" max="3841" width="30.7109375" style="22" customWidth="1"/>
    <col min="3842" max="3842" width="12.7109375" style="22" customWidth="1"/>
    <col min="3843" max="3843" width="9.42578125" style="22" customWidth="1"/>
    <col min="3844" max="3844" width="10.28515625" style="22" customWidth="1"/>
    <col min="3845" max="3845" width="9.5703125" style="22" customWidth="1"/>
    <col min="3846" max="3846" width="10.85546875" style="22" customWidth="1"/>
    <col min="3847" max="4096" width="9.140625" style="22"/>
    <col min="4097" max="4097" width="30.7109375" style="22" customWidth="1"/>
    <col min="4098" max="4098" width="12.7109375" style="22" customWidth="1"/>
    <col min="4099" max="4099" width="9.42578125" style="22" customWidth="1"/>
    <col min="4100" max="4100" width="10.28515625" style="22" customWidth="1"/>
    <col min="4101" max="4101" width="9.5703125" style="22" customWidth="1"/>
    <col min="4102" max="4102" width="10.85546875" style="22" customWidth="1"/>
    <col min="4103" max="4352" width="9.140625" style="22"/>
    <col min="4353" max="4353" width="30.7109375" style="22" customWidth="1"/>
    <col min="4354" max="4354" width="12.7109375" style="22" customWidth="1"/>
    <col min="4355" max="4355" width="9.42578125" style="22" customWidth="1"/>
    <col min="4356" max="4356" width="10.28515625" style="22" customWidth="1"/>
    <col min="4357" max="4357" width="9.5703125" style="22" customWidth="1"/>
    <col min="4358" max="4358" width="10.85546875" style="22" customWidth="1"/>
    <col min="4359" max="4608" width="9.140625" style="22"/>
    <col min="4609" max="4609" width="30.7109375" style="22" customWidth="1"/>
    <col min="4610" max="4610" width="12.7109375" style="22" customWidth="1"/>
    <col min="4611" max="4611" width="9.42578125" style="22" customWidth="1"/>
    <col min="4612" max="4612" width="10.28515625" style="22" customWidth="1"/>
    <col min="4613" max="4613" width="9.5703125" style="22" customWidth="1"/>
    <col min="4614" max="4614" width="10.85546875" style="22" customWidth="1"/>
    <col min="4615" max="4864" width="9.140625" style="22"/>
    <col min="4865" max="4865" width="30.7109375" style="22" customWidth="1"/>
    <col min="4866" max="4866" width="12.7109375" style="22" customWidth="1"/>
    <col min="4867" max="4867" width="9.42578125" style="22" customWidth="1"/>
    <col min="4868" max="4868" width="10.28515625" style="22" customWidth="1"/>
    <col min="4869" max="4869" width="9.5703125" style="22" customWidth="1"/>
    <col min="4870" max="4870" width="10.85546875" style="22" customWidth="1"/>
    <col min="4871" max="5120" width="9.140625" style="22"/>
    <col min="5121" max="5121" width="30.7109375" style="22" customWidth="1"/>
    <col min="5122" max="5122" width="12.7109375" style="22" customWidth="1"/>
    <col min="5123" max="5123" width="9.42578125" style="22" customWidth="1"/>
    <col min="5124" max="5124" width="10.28515625" style="22" customWidth="1"/>
    <col min="5125" max="5125" width="9.5703125" style="22" customWidth="1"/>
    <col min="5126" max="5126" width="10.85546875" style="22" customWidth="1"/>
    <col min="5127" max="5376" width="9.140625" style="22"/>
    <col min="5377" max="5377" width="30.7109375" style="22" customWidth="1"/>
    <col min="5378" max="5378" width="12.7109375" style="22" customWidth="1"/>
    <col min="5379" max="5379" width="9.42578125" style="22" customWidth="1"/>
    <col min="5380" max="5380" width="10.28515625" style="22" customWidth="1"/>
    <col min="5381" max="5381" width="9.5703125" style="22" customWidth="1"/>
    <col min="5382" max="5382" width="10.85546875" style="22" customWidth="1"/>
    <col min="5383" max="5632" width="9.140625" style="22"/>
    <col min="5633" max="5633" width="30.7109375" style="22" customWidth="1"/>
    <col min="5634" max="5634" width="12.7109375" style="22" customWidth="1"/>
    <col min="5635" max="5635" width="9.42578125" style="22" customWidth="1"/>
    <col min="5636" max="5636" width="10.28515625" style="22" customWidth="1"/>
    <col min="5637" max="5637" width="9.5703125" style="22" customWidth="1"/>
    <col min="5638" max="5638" width="10.85546875" style="22" customWidth="1"/>
    <col min="5639" max="5888" width="9.140625" style="22"/>
    <col min="5889" max="5889" width="30.7109375" style="22" customWidth="1"/>
    <col min="5890" max="5890" width="12.7109375" style="22" customWidth="1"/>
    <col min="5891" max="5891" width="9.42578125" style="22" customWidth="1"/>
    <col min="5892" max="5892" width="10.28515625" style="22" customWidth="1"/>
    <col min="5893" max="5893" width="9.5703125" style="22" customWidth="1"/>
    <col min="5894" max="5894" width="10.85546875" style="22" customWidth="1"/>
    <col min="5895" max="6144" width="9.140625" style="22"/>
    <col min="6145" max="6145" width="30.7109375" style="22" customWidth="1"/>
    <col min="6146" max="6146" width="12.7109375" style="22" customWidth="1"/>
    <col min="6147" max="6147" width="9.42578125" style="22" customWidth="1"/>
    <col min="6148" max="6148" width="10.28515625" style="22" customWidth="1"/>
    <col min="6149" max="6149" width="9.5703125" style="22" customWidth="1"/>
    <col min="6150" max="6150" width="10.85546875" style="22" customWidth="1"/>
    <col min="6151" max="6400" width="9.140625" style="22"/>
    <col min="6401" max="6401" width="30.7109375" style="22" customWidth="1"/>
    <col min="6402" max="6402" width="12.7109375" style="22" customWidth="1"/>
    <col min="6403" max="6403" width="9.42578125" style="22" customWidth="1"/>
    <col min="6404" max="6404" width="10.28515625" style="22" customWidth="1"/>
    <col min="6405" max="6405" width="9.5703125" style="22" customWidth="1"/>
    <col min="6406" max="6406" width="10.85546875" style="22" customWidth="1"/>
    <col min="6407" max="6656" width="9.140625" style="22"/>
    <col min="6657" max="6657" width="30.7109375" style="22" customWidth="1"/>
    <col min="6658" max="6658" width="12.7109375" style="22" customWidth="1"/>
    <col min="6659" max="6659" width="9.42578125" style="22" customWidth="1"/>
    <col min="6660" max="6660" width="10.28515625" style="22" customWidth="1"/>
    <col min="6661" max="6661" width="9.5703125" style="22" customWidth="1"/>
    <col min="6662" max="6662" width="10.85546875" style="22" customWidth="1"/>
    <col min="6663" max="6912" width="9.140625" style="22"/>
    <col min="6913" max="6913" width="30.7109375" style="22" customWidth="1"/>
    <col min="6914" max="6914" width="12.7109375" style="22" customWidth="1"/>
    <col min="6915" max="6915" width="9.42578125" style="22" customWidth="1"/>
    <col min="6916" max="6916" width="10.28515625" style="22" customWidth="1"/>
    <col min="6917" max="6917" width="9.5703125" style="22" customWidth="1"/>
    <col min="6918" max="6918" width="10.85546875" style="22" customWidth="1"/>
    <col min="6919" max="7168" width="9.140625" style="22"/>
    <col min="7169" max="7169" width="30.7109375" style="22" customWidth="1"/>
    <col min="7170" max="7170" width="12.7109375" style="22" customWidth="1"/>
    <col min="7171" max="7171" width="9.42578125" style="22" customWidth="1"/>
    <col min="7172" max="7172" width="10.28515625" style="22" customWidth="1"/>
    <col min="7173" max="7173" width="9.5703125" style="22" customWidth="1"/>
    <col min="7174" max="7174" width="10.85546875" style="22" customWidth="1"/>
    <col min="7175" max="7424" width="9.140625" style="22"/>
    <col min="7425" max="7425" width="30.7109375" style="22" customWidth="1"/>
    <col min="7426" max="7426" width="12.7109375" style="22" customWidth="1"/>
    <col min="7427" max="7427" width="9.42578125" style="22" customWidth="1"/>
    <col min="7428" max="7428" width="10.28515625" style="22" customWidth="1"/>
    <col min="7429" max="7429" width="9.5703125" style="22" customWidth="1"/>
    <col min="7430" max="7430" width="10.85546875" style="22" customWidth="1"/>
    <col min="7431" max="7680" width="9.140625" style="22"/>
    <col min="7681" max="7681" width="30.7109375" style="22" customWidth="1"/>
    <col min="7682" max="7682" width="12.7109375" style="22" customWidth="1"/>
    <col min="7683" max="7683" width="9.42578125" style="22" customWidth="1"/>
    <col min="7684" max="7684" width="10.28515625" style="22" customWidth="1"/>
    <col min="7685" max="7685" width="9.5703125" style="22" customWidth="1"/>
    <col min="7686" max="7686" width="10.85546875" style="22" customWidth="1"/>
    <col min="7687" max="7936" width="9.140625" style="22"/>
    <col min="7937" max="7937" width="30.7109375" style="22" customWidth="1"/>
    <col min="7938" max="7938" width="12.7109375" style="22" customWidth="1"/>
    <col min="7939" max="7939" width="9.42578125" style="22" customWidth="1"/>
    <col min="7940" max="7940" width="10.28515625" style="22" customWidth="1"/>
    <col min="7941" max="7941" width="9.5703125" style="22" customWidth="1"/>
    <col min="7942" max="7942" width="10.85546875" style="22" customWidth="1"/>
    <col min="7943" max="8192" width="9.140625" style="22"/>
    <col min="8193" max="8193" width="30.7109375" style="22" customWidth="1"/>
    <col min="8194" max="8194" width="12.7109375" style="22" customWidth="1"/>
    <col min="8195" max="8195" width="9.42578125" style="22" customWidth="1"/>
    <col min="8196" max="8196" width="10.28515625" style="22" customWidth="1"/>
    <col min="8197" max="8197" width="9.5703125" style="22" customWidth="1"/>
    <col min="8198" max="8198" width="10.85546875" style="22" customWidth="1"/>
    <col min="8199" max="8448" width="9.140625" style="22"/>
    <col min="8449" max="8449" width="30.7109375" style="22" customWidth="1"/>
    <col min="8450" max="8450" width="12.7109375" style="22" customWidth="1"/>
    <col min="8451" max="8451" width="9.42578125" style="22" customWidth="1"/>
    <col min="8452" max="8452" width="10.28515625" style="22" customWidth="1"/>
    <col min="8453" max="8453" width="9.5703125" style="22" customWidth="1"/>
    <col min="8454" max="8454" width="10.85546875" style="22" customWidth="1"/>
    <col min="8455" max="8704" width="9.140625" style="22"/>
    <col min="8705" max="8705" width="30.7109375" style="22" customWidth="1"/>
    <col min="8706" max="8706" width="12.7109375" style="22" customWidth="1"/>
    <col min="8707" max="8707" width="9.42578125" style="22" customWidth="1"/>
    <col min="8708" max="8708" width="10.28515625" style="22" customWidth="1"/>
    <col min="8709" max="8709" width="9.5703125" style="22" customWidth="1"/>
    <col min="8710" max="8710" width="10.85546875" style="22" customWidth="1"/>
    <col min="8711" max="8960" width="9.140625" style="22"/>
    <col min="8961" max="8961" width="30.7109375" style="22" customWidth="1"/>
    <col min="8962" max="8962" width="12.7109375" style="22" customWidth="1"/>
    <col min="8963" max="8963" width="9.42578125" style="22" customWidth="1"/>
    <col min="8964" max="8964" width="10.28515625" style="22" customWidth="1"/>
    <col min="8965" max="8965" width="9.5703125" style="22" customWidth="1"/>
    <col min="8966" max="8966" width="10.85546875" style="22" customWidth="1"/>
    <col min="8967" max="9216" width="9.140625" style="22"/>
    <col min="9217" max="9217" width="30.7109375" style="22" customWidth="1"/>
    <col min="9218" max="9218" width="12.7109375" style="22" customWidth="1"/>
    <col min="9219" max="9219" width="9.42578125" style="22" customWidth="1"/>
    <col min="9220" max="9220" width="10.28515625" style="22" customWidth="1"/>
    <col min="9221" max="9221" width="9.5703125" style="22" customWidth="1"/>
    <col min="9222" max="9222" width="10.85546875" style="22" customWidth="1"/>
    <col min="9223" max="9472" width="9.140625" style="22"/>
    <col min="9473" max="9473" width="30.7109375" style="22" customWidth="1"/>
    <col min="9474" max="9474" width="12.7109375" style="22" customWidth="1"/>
    <col min="9475" max="9475" width="9.42578125" style="22" customWidth="1"/>
    <col min="9476" max="9476" width="10.28515625" style="22" customWidth="1"/>
    <col min="9477" max="9477" width="9.5703125" style="22" customWidth="1"/>
    <col min="9478" max="9478" width="10.85546875" style="22" customWidth="1"/>
    <col min="9479" max="9728" width="9.140625" style="22"/>
    <col min="9729" max="9729" width="30.7109375" style="22" customWidth="1"/>
    <col min="9730" max="9730" width="12.7109375" style="22" customWidth="1"/>
    <col min="9731" max="9731" width="9.42578125" style="22" customWidth="1"/>
    <col min="9732" max="9732" width="10.28515625" style="22" customWidth="1"/>
    <col min="9733" max="9733" width="9.5703125" style="22" customWidth="1"/>
    <col min="9734" max="9734" width="10.85546875" style="22" customWidth="1"/>
    <col min="9735" max="9984" width="9.140625" style="22"/>
    <col min="9985" max="9985" width="30.7109375" style="22" customWidth="1"/>
    <col min="9986" max="9986" width="12.7109375" style="22" customWidth="1"/>
    <col min="9987" max="9987" width="9.42578125" style="22" customWidth="1"/>
    <col min="9988" max="9988" width="10.28515625" style="22" customWidth="1"/>
    <col min="9989" max="9989" width="9.5703125" style="22" customWidth="1"/>
    <col min="9990" max="9990" width="10.85546875" style="22" customWidth="1"/>
    <col min="9991" max="10240" width="9.140625" style="22"/>
    <col min="10241" max="10241" width="30.7109375" style="22" customWidth="1"/>
    <col min="10242" max="10242" width="12.7109375" style="22" customWidth="1"/>
    <col min="10243" max="10243" width="9.42578125" style="22" customWidth="1"/>
    <col min="10244" max="10244" width="10.28515625" style="22" customWidth="1"/>
    <col min="10245" max="10245" width="9.5703125" style="22" customWidth="1"/>
    <col min="10246" max="10246" width="10.85546875" style="22" customWidth="1"/>
    <col min="10247" max="10496" width="9.140625" style="22"/>
    <col min="10497" max="10497" width="30.7109375" style="22" customWidth="1"/>
    <col min="10498" max="10498" width="12.7109375" style="22" customWidth="1"/>
    <col min="10499" max="10499" width="9.42578125" style="22" customWidth="1"/>
    <col min="10500" max="10500" width="10.28515625" style="22" customWidth="1"/>
    <col min="10501" max="10501" width="9.5703125" style="22" customWidth="1"/>
    <col min="10502" max="10502" width="10.85546875" style="22" customWidth="1"/>
    <col min="10503" max="10752" width="9.140625" style="22"/>
    <col min="10753" max="10753" width="30.7109375" style="22" customWidth="1"/>
    <col min="10754" max="10754" width="12.7109375" style="22" customWidth="1"/>
    <col min="10755" max="10755" width="9.42578125" style="22" customWidth="1"/>
    <col min="10756" max="10756" width="10.28515625" style="22" customWidth="1"/>
    <col min="10757" max="10757" width="9.5703125" style="22" customWidth="1"/>
    <col min="10758" max="10758" width="10.85546875" style="22" customWidth="1"/>
    <col min="10759" max="11008" width="9.140625" style="22"/>
    <col min="11009" max="11009" width="30.7109375" style="22" customWidth="1"/>
    <col min="11010" max="11010" width="12.7109375" style="22" customWidth="1"/>
    <col min="11011" max="11011" width="9.42578125" style="22" customWidth="1"/>
    <col min="11012" max="11012" width="10.28515625" style="22" customWidth="1"/>
    <col min="11013" max="11013" width="9.5703125" style="22" customWidth="1"/>
    <col min="11014" max="11014" width="10.85546875" style="22" customWidth="1"/>
    <col min="11015" max="11264" width="9.140625" style="22"/>
    <col min="11265" max="11265" width="30.7109375" style="22" customWidth="1"/>
    <col min="11266" max="11266" width="12.7109375" style="22" customWidth="1"/>
    <col min="11267" max="11267" width="9.42578125" style="22" customWidth="1"/>
    <col min="11268" max="11268" width="10.28515625" style="22" customWidth="1"/>
    <col min="11269" max="11269" width="9.5703125" style="22" customWidth="1"/>
    <col min="11270" max="11270" width="10.85546875" style="22" customWidth="1"/>
    <col min="11271" max="11520" width="9.140625" style="22"/>
    <col min="11521" max="11521" width="30.7109375" style="22" customWidth="1"/>
    <col min="11522" max="11522" width="12.7109375" style="22" customWidth="1"/>
    <col min="11523" max="11523" width="9.42578125" style="22" customWidth="1"/>
    <col min="11524" max="11524" width="10.28515625" style="22" customWidth="1"/>
    <col min="11525" max="11525" width="9.5703125" style="22" customWidth="1"/>
    <col min="11526" max="11526" width="10.85546875" style="22" customWidth="1"/>
    <col min="11527" max="11776" width="9.140625" style="22"/>
    <col min="11777" max="11777" width="30.7109375" style="22" customWidth="1"/>
    <col min="11778" max="11778" width="12.7109375" style="22" customWidth="1"/>
    <col min="11779" max="11779" width="9.42578125" style="22" customWidth="1"/>
    <col min="11780" max="11780" width="10.28515625" style="22" customWidth="1"/>
    <col min="11781" max="11781" width="9.5703125" style="22" customWidth="1"/>
    <col min="11782" max="11782" width="10.85546875" style="22" customWidth="1"/>
    <col min="11783" max="12032" width="9.140625" style="22"/>
    <col min="12033" max="12033" width="30.7109375" style="22" customWidth="1"/>
    <col min="12034" max="12034" width="12.7109375" style="22" customWidth="1"/>
    <col min="12035" max="12035" width="9.42578125" style="22" customWidth="1"/>
    <col min="12036" max="12036" width="10.28515625" style="22" customWidth="1"/>
    <col min="12037" max="12037" width="9.5703125" style="22" customWidth="1"/>
    <col min="12038" max="12038" width="10.85546875" style="22" customWidth="1"/>
    <col min="12039" max="12288" width="9.140625" style="22"/>
    <col min="12289" max="12289" width="30.7109375" style="22" customWidth="1"/>
    <col min="12290" max="12290" width="12.7109375" style="22" customWidth="1"/>
    <col min="12291" max="12291" width="9.42578125" style="22" customWidth="1"/>
    <col min="12292" max="12292" width="10.28515625" style="22" customWidth="1"/>
    <col min="12293" max="12293" width="9.5703125" style="22" customWidth="1"/>
    <col min="12294" max="12294" width="10.85546875" style="22" customWidth="1"/>
    <col min="12295" max="12544" width="9.140625" style="22"/>
    <col min="12545" max="12545" width="30.7109375" style="22" customWidth="1"/>
    <col min="12546" max="12546" width="12.7109375" style="22" customWidth="1"/>
    <col min="12547" max="12547" width="9.42578125" style="22" customWidth="1"/>
    <col min="12548" max="12548" width="10.28515625" style="22" customWidth="1"/>
    <col min="12549" max="12549" width="9.5703125" style="22" customWidth="1"/>
    <col min="12550" max="12550" width="10.85546875" style="22" customWidth="1"/>
    <col min="12551" max="12800" width="9.140625" style="22"/>
    <col min="12801" max="12801" width="30.7109375" style="22" customWidth="1"/>
    <col min="12802" max="12802" width="12.7109375" style="22" customWidth="1"/>
    <col min="12803" max="12803" width="9.42578125" style="22" customWidth="1"/>
    <col min="12804" max="12804" width="10.28515625" style="22" customWidth="1"/>
    <col min="12805" max="12805" width="9.5703125" style="22" customWidth="1"/>
    <col min="12806" max="12806" width="10.85546875" style="22" customWidth="1"/>
    <col min="12807" max="13056" width="9.140625" style="22"/>
    <col min="13057" max="13057" width="30.7109375" style="22" customWidth="1"/>
    <col min="13058" max="13058" width="12.7109375" style="22" customWidth="1"/>
    <col min="13059" max="13059" width="9.42578125" style="22" customWidth="1"/>
    <col min="13060" max="13060" width="10.28515625" style="22" customWidth="1"/>
    <col min="13061" max="13061" width="9.5703125" style="22" customWidth="1"/>
    <col min="13062" max="13062" width="10.85546875" style="22" customWidth="1"/>
    <col min="13063" max="13312" width="9.140625" style="22"/>
    <col min="13313" max="13313" width="30.7109375" style="22" customWidth="1"/>
    <col min="13314" max="13314" width="12.7109375" style="22" customWidth="1"/>
    <col min="13315" max="13315" width="9.42578125" style="22" customWidth="1"/>
    <col min="13316" max="13316" width="10.28515625" style="22" customWidth="1"/>
    <col min="13317" max="13317" width="9.5703125" style="22" customWidth="1"/>
    <col min="13318" max="13318" width="10.85546875" style="22" customWidth="1"/>
    <col min="13319" max="13568" width="9.140625" style="22"/>
    <col min="13569" max="13569" width="30.7109375" style="22" customWidth="1"/>
    <col min="13570" max="13570" width="12.7109375" style="22" customWidth="1"/>
    <col min="13571" max="13571" width="9.42578125" style="22" customWidth="1"/>
    <col min="13572" max="13572" width="10.28515625" style="22" customWidth="1"/>
    <col min="13573" max="13573" width="9.5703125" style="22" customWidth="1"/>
    <col min="13574" max="13574" width="10.85546875" style="22" customWidth="1"/>
    <col min="13575" max="13824" width="9.140625" style="22"/>
    <col min="13825" max="13825" width="30.7109375" style="22" customWidth="1"/>
    <col min="13826" max="13826" width="12.7109375" style="22" customWidth="1"/>
    <col min="13827" max="13827" width="9.42578125" style="22" customWidth="1"/>
    <col min="13828" max="13828" width="10.28515625" style="22" customWidth="1"/>
    <col min="13829" max="13829" width="9.5703125" style="22" customWidth="1"/>
    <col min="13830" max="13830" width="10.85546875" style="22" customWidth="1"/>
    <col min="13831" max="14080" width="9.140625" style="22"/>
    <col min="14081" max="14081" width="30.7109375" style="22" customWidth="1"/>
    <col min="14082" max="14082" width="12.7109375" style="22" customWidth="1"/>
    <col min="14083" max="14083" width="9.42578125" style="22" customWidth="1"/>
    <col min="14084" max="14084" width="10.28515625" style="22" customWidth="1"/>
    <col min="14085" max="14085" width="9.5703125" style="22" customWidth="1"/>
    <col min="14086" max="14086" width="10.85546875" style="22" customWidth="1"/>
    <col min="14087" max="14336" width="9.140625" style="22"/>
    <col min="14337" max="14337" width="30.7109375" style="22" customWidth="1"/>
    <col min="14338" max="14338" width="12.7109375" style="22" customWidth="1"/>
    <col min="14339" max="14339" width="9.42578125" style="22" customWidth="1"/>
    <col min="14340" max="14340" width="10.28515625" style="22" customWidth="1"/>
    <col min="14341" max="14341" width="9.5703125" style="22" customWidth="1"/>
    <col min="14342" max="14342" width="10.85546875" style="22" customWidth="1"/>
    <col min="14343" max="14592" width="9.140625" style="22"/>
    <col min="14593" max="14593" width="30.7109375" style="22" customWidth="1"/>
    <col min="14594" max="14594" width="12.7109375" style="22" customWidth="1"/>
    <col min="14595" max="14595" width="9.42578125" style="22" customWidth="1"/>
    <col min="14596" max="14596" width="10.28515625" style="22" customWidth="1"/>
    <col min="14597" max="14597" width="9.5703125" style="22" customWidth="1"/>
    <col min="14598" max="14598" width="10.85546875" style="22" customWidth="1"/>
    <col min="14599" max="14848" width="9.140625" style="22"/>
    <col min="14849" max="14849" width="30.7109375" style="22" customWidth="1"/>
    <col min="14850" max="14850" width="12.7109375" style="22" customWidth="1"/>
    <col min="14851" max="14851" width="9.42578125" style="22" customWidth="1"/>
    <col min="14852" max="14852" width="10.28515625" style="22" customWidth="1"/>
    <col min="14853" max="14853" width="9.5703125" style="22" customWidth="1"/>
    <col min="14854" max="14854" width="10.85546875" style="22" customWidth="1"/>
    <col min="14855" max="15104" width="9.140625" style="22"/>
    <col min="15105" max="15105" width="30.7109375" style="22" customWidth="1"/>
    <col min="15106" max="15106" width="12.7109375" style="22" customWidth="1"/>
    <col min="15107" max="15107" width="9.42578125" style="22" customWidth="1"/>
    <col min="15108" max="15108" width="10.28515625" style="22" customWidth="1"/>
    <col min="15109" max="15109" width="9.5703125" style="22" customWidth="1"/>
    <col min="15110" max="15110" width="10.85546875" style="22" customWidth="1"/>
    <col min="15111" max="15360" width="9.140625" style="22"/>
    <col min="15361" max="15361" width="30.7109375" style="22" customWidth="1"/>
    <col min="15362" max="15362" width="12.7109375" style="22" customWidth="1"/>
    <col min="15363" max="15363" width="9.42578125" style="22" customWidth="1"/>
    <col min="15364" max="15364" width="10.28515625" style="22" customWidth="1"/>
    <col min="15365" max="15365" width="9.5703125" style="22" customWidth="1"/>
    <col min="15366" max="15366" width="10.85546875" style="22" customWidth="1"/>
    <col min="15367" max="15616" width="9.140625" style="22"/>
    <col min="15617" max="15617" width="30.7109375" style="22" customWidth="1"/>
    <col min="15618" max="15618" width="12.7109375" style="22" customWidth="1"/>
    <col min="15619" max="15619" width="9.42578125" style="22" customWidth="1"/>
    <col min="15620" max="15620" width="10.28515625" style="22" customWidth="1"/>
    <col min="15621" max="15621" width="9.5703125" style="22" customWidth="1"/>
    <col min="15622" max="15622" width="10.85546875" style="22" customWidth="1"/>
    <col min="15623" max="15872" width="9.140625" style="22"/>
    <col min="15873" max="15873" width="30.7109375" style="22" customWidth="1"/>
    <col min="15874" max="15874" width="12.7109375" style="22" customWidth="1"/>
    <col min="15875" max="15875" width="9.42578125" style="22" customWidth="1"/>
    <col min="15876" max="15876" width="10.28515625" style="22" customWidth="1"/>
    <col min="15877" max="15877" width="9.5703125" style="22" customWidth="1"/>
    <col min="15878" max="15878" width="10.85546875" style="22" customWidth="1"/>
    <col min="15879" max="16128" width="9.140625" style="22"/>
    <col min="16129" max="16129" width="30.7109375" style="22" customWidth="1"/>
    <col min="16130" max="16130" width="12.7109375" style="22" customWidth="1"/>
    <col min="16131" max="16131" width="9.42578125" style="22" customWidth="1"/>
    <col min="16132" max="16132" width="10.28515625" style="22" customWidth="1"/>
    <col min="16133" max="16133" width="9.5703125" style="22" customWidth="1"/>
    <col min="16134" max="16134" width="10.85546875" style="22" customWidth="1"/>
    <col min="16135" max="16384" width="9.140625" style="22"/>
  </cols>
  <sheetData>
    <row r="1" spans="1:9" s="23" customFormat="1" ht="33.75" customHeight="1" x14ac:dyDescent="0.25">
      <c r="A1" s="178" t="s">
        <v>145</v>
      </c>
      <c r="B1" s="178"/>
      <c r="C1" s="178"/>
      <c r="D1" s="178"/>
      <c r="E1" s="178"/>
      <c r="F1" s="178"/>
    </row>
    <row r="2" spans="1:9" s="23" customFormat="1" ht="19.5" customHeight="1" x14ac:dyDescent="0.25">
      <c r="A2" s="174" t="str">
        <f>'яров.сев и зерновые'!A2:K2</f>
        <v>по состоянию на 11 мая 2018 г.</v>
      </c>
      <c r="B2" s="174"/>
      <c r="C2" s="174"/>
      <c r="D2" s="174"/>
      <c r="E2" s="174"/>
      <c r="F2" s="174"/>
    </row>
    <row r="3" spans="1:9" ht="25.5" customHeight="1" x14ac:dyDescent="0.2">
      <c r="A3" s="163" t="s">
        <v>97</v>
      </c>
      <c r="B3" s="163" t="s">
        <v>153</v>
      </c>
      <c r="C3" s="175" t="s">
        <v>107</v>
      </c>
      <c r="D3" s="176"/>
      <c r="E3" s="176"/>
      <c r="F3" s="177"/>
    </row>
    <row r="4" spans="1:9" ht="40.5" customHeight="1" x14ac:dyDescent="0.2">
      <c r="A4" s="164"/>
      <c r="B4" s="164"/>
      <c r="C4" s="155" t="s">
        <v>103</v>
      </c>
      <c r="D4" s="155" t="s">
        <v>99</v>
      </c>
      <c r="E4" s="155" t="s">
        <v>104</v>
      </c>
      <c r="F4" s="155" t="s">
        <v>105</v>
      </c>
    </row>
    <row r="5" spans="1:9" s="23" customFormat="1" ht="15" x14ac:dyDescent="0.25">
      <c r="A5" s="8" t="s">
        <v>0</v>
      </c>
      <c r="B5" s="146">
        <v>46.736999999999995</v>
      </c>
      <c r="C5" s="140">
        <f>C6+C25+C36+C45+C53+C68+C75+C92</f>
        <v>6.2469999999999999</v>
      </c>
      <c r="D5" s="140">
        <f>IF(C5&gt;0,C5/B5*100,"")</f>
        <v>13.366283672465071</v>
      </c>
      <c r="E5" s="140">
        <v>0.6</v>
      </c>
      <c r="F5" s="141">
        <f>IF(C5&gt;0,C5-E5,"")</f>
        <v>5.6470000000000002</v>
      </c>
    </row>
    <row r="6" spans="1:9" s="23" customFormat="1" ht="15" x14ac:dyDescent="0.25">
      <c r="A6" s="12" t="s">
        <v>1</v>
      </c>
      <c r="B6" s="147">
        <v>15.555</v>
      </c>
      <c r="C6" s="142">
        <f>SUM(C7:C23)</f>
        <v>5.57</v>
      </c>
      <c r="D6" s="142">
        <f>IF(C6&gt;0,C6/B6*100,"")</f>
        <v>35.808421729347479</v>
      </c>
      <c r="E6" s="142">
        <v>0</v>
      </c>
      <c r="F6" s="143">
        <f t="shared" ref="F6:F69" si="0">IF(C6&gt;0,C6-E6,"")</f>
        <v>5.57</v>
      </c>
    </row>
    <row r="7" spans="1:9" hidden="1" x14ac:dyDescent="0.2">
      <c r="A7" s="16" t="s">
        <v>2</v>
      </c>
      <c r="B7" s="148"/>
      <c r="C7" s="32"/>
      <c r="D7" s="33" t="str">
        <f t="shared" ref="D7:D70" si="1">IF(C7&gt;0,C7/B7*100,"")</f>
        <v/>
      </c>
      <c r="E7" s="33"/>
      <c r="F7" s="34" t="str">
        <f t="shared" si="0"/>
        <v/>
      </c>
    </row>
    <row r="8" spans="1:9" x14ac:dyDescent="0.2">
      <c r="A8" s="16" t="s">
        <v>3</v>
      </c>
      <c r="B8" s="149">
        <v>2.02</v>
      </c>
      <c r="C8" s="33">
        <v>1.29</v>
      </c>
      <c r="D8" s="33">
        <f>IF(C8&gt;0,C8/B8*100,"")</f>
        <v>63.861386138613859</v>
      </c>
      <c r="E8" s="33"/>
      <c r="F8" s="34">
        <f t="shared" si="0"/>
        <v>1.29</v>
      </c>
      <c r="I8" s="144"/>
    </row>
    <row r="9" spans="1:9" ht="15" hidden="1" x14ac:dyDescent="0.2">
      <c r="A9" s="16" t="s">
        <v>4</v>
      </c>
      <c r="B9" s="148"/>
      <c r="C9" s="32"/>
      <c r="D9" s="142" t="str">
        <f t="shared" si="1"/>
        <v/>
      </c>
      <c r="E9" s="32"/>
      <c r="F9" s="143" t="str">
        <f t="shared" si="0"/>
        <v/>
      </c>
    </row>
    <row r="10" spans="1:9" hidden="1" x14ac:dyDescent="0.2">
      <c r="A10" s="16" t="s">
        <v>5</v>
      </c>
      <c r="B10" s="148"/>
      <c r="C10" s="32"/>
      <c r="D10" s="32" t="str">
        <f t="shared" si="1"/>
        <v/>
      </c>
      <c r="E10" s="33"/>
      <c r="F10" s="34" t="str">
        <f t="shared" si="0"/>
        <v/>
      </c>
    </row>
    <row r="11" spans="1:9" ht="15" hidden="1" x14ac:dyDescent="0.2">
      <c r="A11" s="16" t="s">
        <v>6</v>
      </c>
      <c r="B11" s="148">
        <v>0.5</v>
      </c>
      <c r="C11" s="32"/>
      <c r="D11" s="142" t="str">
        <f t="shared" si="1"/>
        <v/>
      </c>
      <c r="E11" s="32"/>
      <c r="F11" s="143" t="str">
        <f t="shared" si="0"/>
        <v/>
      </c>
    </row>
    <row r="12" spans="1:9" ht="15" hidden="1" x14ac:dyDescent="0.2">
      <c r="A12" s="16" t="s">
        <v>7</v>
      </c>
      <c r="B12" s="148"/>
      <c r="C12" s="32"/>
      <c r="D12" s="142" t="str">
        <f t="shared" si="1"/>
        <v/>
      </c>
      <c r="E12" s="32"/>
      <c r="F12" s="143" t="str">
        <f t="shared" si="0"/>
        <v/>
      </c>
    </row>
    <row r="13" spans="1:9" ht="15" hidden="1" x14ac:dyDescent="0.2">
      <c r="A13" s="16" t="s">
        <v>8</v>
      </c>
      <c r="B13" s="156">
        <v>3.5000000000000003E-2</v>
      </c>
      <c r="C13" s="32"/>
      <c r="D13" s="142" t="str">
        <f t="shared" si="1"/>
        <v/>
      </c>
      <c r="E13" s="32"/>
      <c r="F13" s="143" t="str">
        <f t="shared" si="0"/>
        <v/>
      </c>
    </row>
    <row r="14" spans="1:9" hidden="1" x14ac:dyDescent="0.2">
      <c r="A14" s="16" t="s">
        <v>9</v>
      </c>
      <c r="B14" s="148"/>
      <c r="C14" s="32"/>
      <c r="D14" s="32" t="str">
        <f t="shared" si="1"/>
        <v/>
      </c>
      <c r="E14" s="33"/>
      <c r="F14" s="34" t="str">
        <f t="shared" si="0"/>
        <v/>
      </c>
    </row>
    <row r="15" spans="1:9" ht="15" hidden="1" x14ac:dyDescent="0.2">
      <c r="A15" s="16" t="s">
        <v>10</v>
      </c>
      <c r="B15" s="148"/>
      <c r="C15" s="32"/>
      <c r="D15" s="142" t="str">
        <f t="shared" si="1"/>
        <v/>
      </c>
      <c r="E15" s="32"/>
      <c r="F15" s="143" t="str">
        <f t="shared" si="0"/>
        <v/>
      </c>
    </row>
    <row r="16" spans="1:9" ht="15" hidden="1" x14ac:dyDescent="0.2">
      <c r="A16" s="16" t="s">
        <v>11</v>
      </c>
      <c r="B16" s="148"/>
      <c r="C16" s="32"/>
      <c r="D16" s="142" t="str">
        <f t="shared" si="1"/>
        <v/>
      </c>
      <c r="E16" s="32"/>
      <c r="F16" s="143" t="str">
        <f t="shared" si="0"/>
        <v/>
      </c>
    </row>
    <row r="17" spans="1:6" hidden="1" x14ac:dyDescent="0.2">
      <c r="A17" s="16" t="s">
        <v>12</v>
      </c>
      <c r="B17" s="148"/>
      <c r="C17" s="32"/>
      <c r="D17" s="33" t="str">
        <f t="shared" si="1"/>
        <v/>
      </c>
      <c r="E17" s="33"/>
      <c r="F17" s="34" t="str">
        <f t="shared" si="0"/>
        <v/>
      </c>
    </row>
    <row r="18" spans="1:6" hidden="1" x14ac:dyDescent="0.2">
      <c r="A18" s="16" t="s">
        <v>13</v>
      </c>
      <c r="B18" s="148"/>
      <c r="C18" s="32"/>
      <c r="D18" s="33" t="str">
        <f t="shared" si="1"/>
        <v/>
      </c>
      <c r="E18" s="33"/>
      <c r="F18" s="34" t="str">
        <f t="shared" si="0"/>
        <v/>
      </c>
    </row>
    <row r="19" spans="1:6" x14ac:dyDescent="0.2">
      <c r="A19" s="16" t="s">
        <v>14</v>
      </c>
      <c r="B19" s="148">
        <v>4</v>
      </c>
      <c r="C19" s="32">
        <v>1.7</v>
      </c>
      <c r="D19" s="33">
        <f t="shared" si="1"/>
        <v>42.5</v>
      </c>
      <c r="E19" s="33"/>
      <c r="F19" s="34">
        <f t="shared" si="0"/>
        <v>1.7</v>
      </c>
    </row>
    <row r="20" spans="1:6" hidden="1" x14ac:dyDescent="0.2">
      <c r="A20" s="16" t="s">
        <v>15</v>
      </c>
      <c r="B20" s="148"/>
      <c r="C20" s="32"/>
      <c r="D20" s="33" t="str">
        <f t="shared" si="1"/>
        <v/>
      </c>
      <c r="E20" s="33"/>
      <c r="F20" s="34" t="str">
        <f t="shared" si="0"/>
        <v/>
      </c>
    </row>
    <row r="21" spans="1:6" x14ac:dyDescent="0.2">
      <c r="A21" s="16" t="s">
        <v>16</v>
      </c>
      <c r="B21" s="148">
        <v>6.5</v>
      </c>
      <c r="C21" s="32">
        <v>2.2000000000000002</v>
      </c>
      <c r="D21" s="33">
        <f t="shared" si="1"/>
        <v>33.846153846153847</v>
      </c>
      <c r="E21" s="32"/>
      <c r="F21" s="34">
        <f t="shared" si="0"/>
        <v>2.2000000000000002</v>
      </c>
    </row>
    <row r="22" spans="1:6" hidden="1" x14ac:dyDescent="0.2">
      <c r="A22" s="16" t="s">
        <v>17</v>
      </c>
      <c r="B22" s="148"/>
      <c r="C22" s="32"/>
      <c r="D22" s="33" t="str">
        <f t="shared" si="1"/>
        <v/>
      </c>
      <c r="E22" s="33"/>
      <c r="F22" s="34" t="str">
        <f t="shared" si="0"/>
        <v/>
      </c>
    </row>
    <row r="23" spans="1:6" x14ac:dyDescent="0.2">
      <c r="A23" s="16" t="s">
        <v>18</v>
      </c>
      <c r="B23" s="148">
        <v>2.5</v>
      </c>
      <c r="C23" s="32">
        <v>0.38</v>
      </c>
      <c r="D23" s="33">
        <f t="shared" si="1"/>
        <v>15.2</v>
      </c>
      <c r="E23" s="32"/>
      <c r="F23" s="34">
        <f t="shared" si="0"/>
        <v>0.38</v>
      </c>
    </row>
    <row r="24" spans="1:6" s="23" customFormat="1" ht="15" hidden="1" x14ac:dyDescent="0.25">
      <c r="A24" s="16"/>
      <c r="B24" s="148"/>
      <c r="C24" s="32"/>
      <c r="D24" s="142" t="str">
        <f t="shared" si="1"/>
        <v/>
      </c>
      <c r="E24" s="32"/>
      <c r="F24" s="143"/>
    </row>
    <row r="25" spans="1:6" ht="15" hidden="1" x14ac:dyDescent="0.25">
      <c r="A25" s="12" t="s">
        <v>19</v>
      </c>
      <c r="B25" s="147">
        <v>7.1999999999999993</v>
      </c>
      <c r="C25" s="142"/>
      <c r="D25" s="142" t="str">
        <f t="shared" si="1"/>
        <v/>
      </c>
      <c r="E25" s="142"/>
      <c r="F25" s="143" t="str">
        <f t="shared" si="0"/>
        <v/>
      </c>
    </row>
    <row r="26" spans="1:6" ht="15" hidden="1" x14ac:dyDescent="0.2">
      <c r="A26" s="16" t="s">
        <v>20</v>
      </c>
      <c r="B26" s="148"/>
      <c r="C26" s="32"/>
      <c r="D26" s="142" t="str">
        <f t="shared" si="1"/>
        <v/>
      </c>
      <c r="E26" s="32"/>
      <c r="F26" s="143" t="str">
        <f t="shared" si="0"/>
        <v/>
      </c>
    </row>
    <row r="27" spans="1:6" ht="15" hidden="1" x14ac:dyDescent="0.2">
      <c r="A27" s="16" t="s">
        <v>21</v>
      </c>
      <c r="B27" s="148"/>
      <c r="C27" s="32"/>
      <c r="D27" s="142" t="str">
        <f t="shared" si="1"/>
        <v/>
      </c>
      <c r="E27" s="32"/>
      <c r="F27" s="143" t="str">
        <f t="shared" si="0"/>
        <v/>
      </c>
    </row>
    <row r="28" spans="1:6" ht="15" hidden="1" x14ac:dyDescent="0.2">
      <c r="A28" s="16" t="s">
        <v>22</v>
      </c>
      <c r="B28" s="148">
        <v>0.1</v>
      </c>
      <c r="C28" s="32"/>
      <c r="D28" s="142" t="str">
        <f t="shared" si="1"/>
        <v/>
      </c>
      <c r="E28" s="32"/>
      <c r="F28" s="143" t="str">
        <f t="shared" si="0"/>
        <v/>
      </c>
    </row>
    <row r="29" spans="1:6" ht="15" hidden="1" x14ac:dyDescent="0.2">
      <c r="A29" s="16" t="s">
        <v>23</v>
      </c>
      <c r="B29" s="148"/>
      <c r="C29" s="32"/>
      <c r="D29" s="142" t="str">
        <f t="shared" si="1"/>
        <v/>
      </c>
      <c r="E29" s="32"/>
      <c r="F29" s="143" t="str">
        <f t="shared" si="0"/>
        <v/>
      </c>
    </row>
    <row r="30" spans="1:6" ht="15" hidden="1" x14ac:dyDescent="0.2">
      <c r="A30" s="16" t="s">
        <v>24</v>
      </c>
      <c r="B30" s="148">
        <v>5.7</v>
      </c>
      <c r="C30" s="32"/>
      <c r="D30" s="142" t="str">
        <f t="shared" si="1"/>
        <v/>
      </c>
      <c r="E30" s="32"/>
      <c r="F30" s="143" t="str">
        <f t="shared" si="0"/>
        <v/>
      </c>
    </row>
    <row r="31" spans="1:6" ht="15" hidden="1" x14ac:dyDescent="0.2">
      <c r="A31" s="16" t="s">
        <v>25</v>
      </c>
      <c r="B31" s="148"/>
      <c r="C31" s="32"/>
      <c r="D31" s="142" t="str">
        <f t="shared" si="1"/>
        <v/>
      </c>
      <c r="E31" s="32"/>
      <c r="F31" s="143" t="str">
        <f t="shared" si="0"/>
        <v/>
      </c>
    </row>
    <row r="32" spans="1:6" ht="15" hidden="1" x14ac:dyDescent="0.2">
      <c r="A32" s="16" t="s">
        <v>26</v>
      </c>
      <c r="B32" s="148"/>
      <c r="C32" s="32"/>
      <c r="D32" s="142" t="str">
        <f t="shared" si="1"/>
        <v/>
      </c>
      <c r="E32" s="32"/>
      <c r="F32" s="143" t="str">
        <f t="shared" si="0"/>
        <v/>
      </c>
    </row>
    <row r="33" spans="1:21" ht="15" hidden="1" x14ac:dyDescent="0.2">
      <c r="A33" s="16" t="s">
        <v>27</v>
      </c>
      <c r="B33" s="148"/>
      <c r="C33" s="32"/>
      <c r="D33" s="142" t="str">
        <f t="shared" si="1"/>
        <v/>
      </c>
      <c r="E33" s="32"/>
      <c r="F33" s="143" t="str">
        <f t="shared" si="0"/>
        <v/>
      </c>
    </row>
    <row r="34" spans="1:21" ht="15" hidden="1" x14ac:dyDescent="0.2">
      <c r="A34" s="16" t="s">
        <v>28</v>
      </c>
      <c r="B34" s="148">
        <v>1.4</v>
      </c>
      <c r="C34" s="32"/>
      <c r="D34" s="142" t="str">
        <f t="shared" si="1"/>
        <v/>
      </c>
      <c r="E34" s="32"/>
      <c r="F34" s="143" t="str">
        <f t="shared" si="0"/>
        <v/>
      </c>
    </row>
    <row r="35" spans="1:21" s="23" customFormat="1" ht="15" hidden="1" x14ac:dyDescent="0.25">
      <c r="A35" s="16" t="s">
        <v>29</v>
      </c>
      <c r="B35" s="148"/>
      <c r="C35" s="32"/>
      <c r="D35" s="142" t="str">
        <f t="shared" si="1"/>
        <v/>
      </c>
      <c r="E35" s="32"/>
      <c r="F35" s="143" t="str">
        <f t="shared" si="0"/>
        <v/>
      </c>
    </row>
    <row r="36" spans="1:21" ht="15" hidden="1" x14ac:dyDescent="0.25">
      <c r="A36" s="12" t="s">
        <v>30</v>
      </c>
      <c r="B36" s="147">
        <v>0</v>
      </c>
      <c r="C36" s="142">
        <f>SUM(C37:C43)</f>
        <v>0</v>
      </c>
      <c r="D36" s="142" t="str">
        <f t="shared" si="1"/>
        <v/>
      </c>
      <c r="E36" s="142">
        <v>0</v>
      </c>
      <c r="F36" s="143" t="str">
        <f t="shared" si="0"/>
        <v/>
      </c>
    </row>
    <row r="37" spans="1:21" hidden="1" x14ac:dyDescent="0.2">
      <c r="A37" s="16" t="s">
        <v>31</v>
      </c>
      <c r="B37" s="148"/>
      <c r="C37" s="32"/>
      <c r="D37" s="32" t="str">
        <f t="shared" si="1"/>
        <v/>
      </c>
      <c r="E37" s="32"/>
      <c r="F37" s="145" t="str">
        <f t="shared" si="0"/>
        <v/>
      </c>
    </row>
    <row r="38" spans="1:21" hidden="1" x14ac:dyDescent="0.2">
      <c r="A38" s="16" t="s">
        <v>32</v>
      </c>
      <c r="B38" s="148"/>
      <c r="C38" s="32"/>
      <c r="D38" s="32" t="str">
        <f t="shared" si="1"/>
        <v/>
      </c>
      <c r="E38" s="32"/>
      <c r="F38" s="145" t="str">
        <f t="shared" si="0"/>
        <v/>
      </c>
    </row>
    <row r="39" spans="1:21" hidden="1" x14ac:dyDescent="0.2">
      <c r="A39" s="16" t="s">
        <v>33</v>
      </c>
      <c r="B39" s="148"/>
      <c r="C39" s="32"/>
      <c r="D39" s="32" t="str">
        <f t="shared" si="1"/>
        <v/>
      </c>
      <c r="E39" s="32"/>
      <c r="F39" s="145" t="str">
        <f t="shared" si="0"/>
        <v/>
      </c>
    </row>
    <row r="40" spans="1:21" hidden="1" x14ac:dyDescent="0.2">
      <c r="A40" s="16" t="s">
        <v>34</v>
      </c>
      <c r="B40" s="150"/>
      <c r="C40" s="32"/>
      <c r="D40" s="32" t="str">
        <f t="shared" si="1"/>
        <v/>
      </c>
      <c r="E40" s="32"/>
      <c r="F40" s="145" t="str">
        <f t="shared" si="0"/>
        <v/>
      </c>
    </row>
    <row r="41" spans="1:21" hidden="1" x14ac:dyDescent="0.2">
      <c r="A41" s="16" t="s">
        <v>35</v>
      </c>
      <c r="B41" s="148"/>
      <c r="C41" s="32"/>
      <c r="D41" s="32" t="str">
        <f t="shared" si="1"/>
        <v/>
      </c>
      <c r="E41" s="32"/>
      <c r="F41" s="145" t="str">
        <f t="shared" si="0"/>
        <v/>
      </c>
    </row>
    <row r="42" spans="1:21" s="23" customFormat="1" ht="15" hidden="1" x14ac:dyDescent="0.25">
      <c r="A42" s="16" t="s">
        <v>36</v>
      </c>
      <c r="B42" s="148"/>
      <c r="C42" s="32"/>
      <c r="D42" s="32" t="str">
        <f t="shared" si="1"/>
        <v/>
      </c>
      <c r="E42" s="32"/>
      <c r="F42" s="145" t="str">
        <f t="shared" si="0"/>
        <v/>
      </c>
    </row>
    <row r="43" spans="1:21" hidden="1" x14ac:dyDescent="0.2">
      <c r="A43" s="16" t="s">
        <v>37</v>
      </c>
      <c r="B43" s="148"/>
      <c r="C43" s="32"/>
      <c r="D43" s="32" t="str">
        <f t="shared" si="1"/>
        <v/>
      </c>
      <c r="E43" s="32"/>
      <c r="F43" s="145" t="str">
        <f t="shared" si="0"/>
        <v/>
      </c>
    </row>
    <row r="44" spans="1:21" hidden="1" x14ac:dyDescent="0.2">
      <c r="A44" s="16" t="s">
        <v>38</v>
      </c>
      <c r="B44" s="148"/>
      <c r="C44" s="32"/>
      <c r="D44" s="32" t="str">
        <f t="shared" si="1"/>
        <v/>
      </c>
      <c r="E44" s="32"/>
      <c r="F44" s="14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38" customFormat="1" ht="15" hidden="1" x14ac:dyDescent="0.25">
      <c r="A45" s="12" t="s">
        <v>112</v>
      </c>
      <c r="B45" s="151">
        <v>0.8</v>
      </c>
      <c r="C45" s="30">
        <f>SUM(C46:C52)</f>
        <v>0</v>
      </c>
      <c r="D45" s="30" t="str">
        <f t="shared" si="1"/>
        <v/>
      </c>
      <c r="E45" s="30">
        <v>0</v>
      </c>
      <c r="F45" s="31" t="str">
        <f t="shared" si="0"/>
        <v/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idden="1" x14ac:dyDescent="0.2">
      <c r="A46" s="16" t="s">
        <v>40</v>
      </c>
      <c r="B46" s="148"/>
      <c r="C46" s="32"/>
      <c r="D46" s="32" t="str">
        <f t="shared" si="1"/>
        <v/>
      </c>
      <c r="E46" s="32"/>
      <c r="F46" s="145" t="str">
        <f t="shared" si="0"/>
        <v/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idden="1" x14ac:dyDescent="0.2">
      <c r="A47" s="16" t="s">
        <v>41</v>
      </c>
      <c r="B47" s="148"/>
      <c r="C47" s="32"/>
      <c r="D47" s="32" t="str">
        <f t="shared" si="1"/>
        <v/>
      </c>
      <c r="E47" s="32"/>
      <c r="F47" s="145" t="str">
        <f t="shared" si="0"/>
        <v/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idden="1" x14ac:dyDescent="0.2">
      <c r="A48" s="16" t="s">
        <v>42</v>
      </c>
      <c r="B48" s="148">
        <v>0.8</v>
      </c>
      <c r="C48" s="32"/>
      <c r="D48" s="32" t="str">
        <f t="shared" si="1"/>
        <v/>
      </c>
      <c r="E48" s="32"/>
      <c r="F48" s="145" t="str">
        <f t="shared" si="0"/>
        <v/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6" hidden="1" x14ac:dyDescent="0.2">
      <c r="A49" s="16" t="s">
        <v>43</v>
      </c>
      <c r="B49" s="148"/>
      <c r="C49" s="32"/>
      <c r="D49" s="32" t="str">
        <f t="shared" si="1"/>
        <v/>
      </c>
      <c r="E49" s="32"/>
      <c r="F49" s="145" t="str">
        <f t="shared" si="0"/>
        <v/>
      </c>
    </row>
    <row r="50" spans="1:6" s="23" customFormat="1" ht="15" hidden="1" x14ac:dyDescent="0.25">
      <c r="A50" s="16" t="s">
        <v>44</v>
      </c>
      <c r="B50" s="148"/>
      <c r="C50" s="32"/>
      <c r="D50" s="32" t="str">
        <f t="shared" si="1"/>
        <v/>
      </c>
      <c r="E50" s="32"/>
      <c r="F50" s="145" t="str">
        <f t="shared" si="0"/>
        <v/>
      </c>
    </row>
    <row r="51" spans="1:6" hidden="1" x14ac:dyDescent="0.2">
      <c r="A51" s="16" t="s">
        <v>45</v>
      </c>
      <c r="B51" s="148"/>
      <c r="C51" s="32"/>
      <c r="D51" s="32" t="str">
        <f t="shared" si="1"/>
        <v/>
      </c>
      <c r="E51" s="32"/>
      <c r="F51" s="145" t="str">
        <f t="shared" si="0"/>
        <v/>
      </c>
    </row>
    <row r="52" spans="1:6" hidden="1" x14ac:dyDescent="0.2">
      <c r="A52" s="40" t="s">
        <v>46</v>
      </c>
      <c r="B52" s="148"/>
      <c r="C52" s="32"/>
      <c r="D52" s="32" t="str">
        <f t="shared" si="1"/>
        <v/>
      </c>
      <c r="E52" s="32"/>
      <c r="F52" s="145" t="str">
        <f t="shared" si="0"/>
        <v/>
      </c>
    </row>
    <row r="53" spans="1:6" ht="15" x14ac:dyDescent="0.25">
      <c r="A53" s="12" t="s">
        <v>47</v>
      </c>
      <c r="B53" s="152">
        <v>8.0829999999999984</v>
      </c>
      <c r="C53" s="30">
        <f>SUM(C54:C67)</f>
        <v>0.57700000000000007</v>
      </c>
      <c r="D53" s="13">
        <f t="shared" si="1"/>
        <v>7.138438698503033</v>
      </c>
      <c r="E53" s="30">
        <v>0.6</v>
      </c>
      <c r="F53" s="15">
        <f>IF(C53&gt;0,C53-E53,"")</f>
        <v>-2.2999999999999909E-2</v>
      </c>
    </row>
    <row r="54" spans="1:6" hidden="1" x14ac:dyDescent="0.2">
      <c r="A54" s="16" t="s">
        <v>48</v>
      </c>
      <c r="B54" s="153"/>
      <c r="C54" s="33"/>
      <c r="D54" s="17" t="str">
        <f t="shared" si="1"/>
        <v/>
      </c>
      <c r="E54" s="33"/>
      <c r="F54" s="19" t="str">
        <f t="shared" si="0"/>
        <v/>
      </c>
    </row>
    <row r="55" spans="1:6" hidden="1" x14ac:dyDescent="0.2">
      <c r="A55" s="16" t="s">
        <v>49</v>
      </c>
      <c r="B55" s="153"/>
      <c r="C55" s="33"/>
      <c r="D55" s="17" t="str">
        <f t="shared" si="1"/>
        <v/>
      </c>
      <c r="E55" s="33"/>
      <c r="F55" s="19" t="str">
        <f t="shared" si="0"/>
        <v/>
      </c>
    </row>
    <row r="56" spans="1:6" hidden="1" x14ac:dyDescent="0.2">
      <c r="A56" s="16" t="s">
        <v>50</v>
      </c>
      <c r="B56" s="153"/>
      <c r="C56" s="33"/>
      <c r="D56" s="17" t="str">
        <f t="shared" si="1"/>
        <v/>
      </c>
      <c r="E56" s="33"/>
      <c r="F56" s="19" t="str">
        <f t="shared" si="0"/>
        <v/>
      </c>
    </row>
    <row r="57" spans="1:6" hidden="1" x14ac:dyDescent="0.2">
      <c r="A57" s="16" t="s">
        <v>51</v>
      </c>
      <c r="B57" s="153">
        <v>1.1000000000000001</v>
      </c>
      <c r="C57" s="33"/>
      <c r="D57" s="17" t="str">
        <f t="shared" si="1"/>
        <v/>
      </c>
      <c r="E57" s="33"/>
      <c r="F57" s="19" t="str">
        <f t="shared" si="0"/>
        <v/>
      </c>
    </row>
    <row r="58" spans="1:6" x14ac:dyDescent="0.2">
      <c r="A58" s="16" t="s">
        <v>52</v>
      </c>
      <c r="B58" s="153">
        <v>4.5</v>
      </c>
      <c r="C58" s="33">
        <v>0.52700000000000002</v>
      </c>
      <c r="D58" s="17">
        <f t="shared" si="1"/>
        <v>11.71111111111111</v>
      </c>
      <c r="E58" s="33">
        <v>0.6</v>
      </c>
      <c r="F58" s="19">
        <f t="shared" si="0"/>
        <v>-7.2999999999999954E-2</v>
      </c>
    </row>
    <row r="59" spans="1:6" hidden="1" x14ac:dyDescent="0.2">
      <c r="A59" s="16" t="s">
        <v>53</v>
      </c>
      <c r="B59" s="153"/>
      <c r="C59" s="33"/>
      <c r="D59" s="17" t="str">
        <f t="shared" si="1"/>
        <v/>
      </c>
      <c r="E59" s="33"/>
      <c r="F59" s="19" t="str">
        <f t="shared" si="0"/>
        <v/>
      </c>
    </row>
    <row r="60" spans="1:6" hidden="1" x14ac:dyDescent="0.2">
      <c r="A60" s="16" t="s">
        <v>54</v>
      </c>
      <c r="B60" s="153"/>
      <c r="C60" s="33"/>
      <c r="D60" s="17" t="str">
        <f t="shared" si="1"/>
        <v/>
      </c>
      <c r="E60" s="33"/>
      <c r="F60" s="19" t="str">
        <f t="shared" si="0"/>
        <v/>
      </c>
    </row>
    <row r="61" spans="1:6" hidden="1" x14ac:dyDescent="0.2">
      <c r="A61" s="16" t="s">
        <v>55</v>
      </c>
      <c r="B61" s="153">
        <v>0.1</v>
      </c>
      <c r="C61" s="33"/>
      <c r="D61" s="17" t="str">
        <f t="shared" si="1"/>
        <v/>
      </c>
      <c r="E61" s="33"/>
      <c r="F61" s="19" t="str">
        <f t="shared" si="0"/>
        <v/>
      </c>
    </row>
    <row r="62" spans="1:6" x14ac:dyDescent="0.2">
      <c r="A62" s="16" t="s">
        <v>56</v>
      </c>
      <c r="B62" s="153">
        <v>2.383</v>
      </c>
      <c r="C62" s="33">
        <v>0.05</v>
      </c>
      <c r="D62" s="17">
        <f t="shared" si="1"/>
        <v>2.0981955518254303</v>
      </c>
      <c r="E62" s="33"/>
      <c r="F62" s="19">
        <f t="shared" si="0"/>
        <v>0.05</v>
      </c>
    </row>
    <row r="63" spans="1:6" hidden="1" x14ac:dyDescent="0.2">
      <c r="A63" s="16" t="s">
        <v>57</v>
      </c>
      <c r="B63" s="153"/>
      <c r="C63" s="33"/>
      <c r="D63" s="17" t="str">
        <f t="shared" si="1"/>
        <v/>
      </c>
      <c r="E63" s="33"/>
      <c r="F63" s="19" t="str">
        <f t="shared" si="0"/>
        <v/>
      </c>
    </row>
    <row r="64" spans="1:6" hidden="1" x14ac:dyDescent="0.2">
      <c r="A64" s="16" t="s">
        <v>58</v>
      </c>
      <c r="B64" s="153"/>
      <c r="C64" s="33"/>
      <c r="D64" s="17" t="str">
        <f t="shared" si="1"/>
        <v/>
      </c>
      <c r="E64" s="33"/>
      <c r="F64" s="19" t="str">
        <f t="shared" si="0"/>
        <v/>
      </c>
    </row>
    <row r="65" spans="1:6" hidden="1" x14ac:dyDescent="0.2">
      <c r="A65" s="16" t="s">
        <v>59</v>
      </c>
      <c r="B65" s="153"/>
      <c r="C65" s="33"/>
      <c r="D65" s="17" t="str">
        <f t="shared" si="1"/>
        <v/>
      </c>
      <c r="E65" s="33"/>
      <c r="F65" s="19" t="str">
        <f t="shared" si="0"/>
        <v/>
      </c>
    </row>
    <row r="66" spans="1:6" s="23" customFormat="1" ht="15" hidden="1" x14ac:dyDescent="0.25">
      <c r="A66" s="16" t="s">
        <v>60</v>
      </c>
      <c r="B66" s="153"/>
      <c r="C66" s="33"/>
      <c r="D66" s="17" t="str">
        <f t="shared" si="1"/>
        <v/>
      </c>
      <c r="E66" s="33"/>
      <c r="F66" s="19" t="str">
        <f t="shared" si="0"/>
        <v/>
      </c>
    </row>
    <row r="67" spans="1:6" hidden="1" x14ac:dyDescent="0.2">
      <c r="A67" s="16" t="s">
        <v>61</v>
      </c>
      <c r="B67" s="153"/>
      <c r="C67" s="33"/>
      <c r="D67" s="17" t="str">
        <f t="shared" si="1"/>
        <v/>
      </c>
      <c r="E67" s="33"/>
      <c r="F67" s="19" t="str">
        <f t="shared" si="0"/>
        <v/>
      </c>
    </row>
    <row r="68" spans="1:6" ht="15" x14ac:dyDescent="0.25">
      <c r="A68" s="12" t="s">
        <v>62</v>
      </c>
      <c r="B68" s="152">
        <v>4.9690000000000003</v>
      </c>
      <c r="C68" s="30">
        <f>SUM(C69:C74)-C72-C73</f>
        <v>0.1</v>
      </c>
      <c r="D68" s="13">
        <f t="shared" si="1"/>
        <v>2.0124773596297043</v>
      </c>
      <c r="E68" s="30"/>
      <c r="F68" s="15">
        <f t="shared" si="0"/>
        <v>0.1</v>
      </c>
    </row>
    <row r="69" spans="1:6" x14ac:dyDescent="0.2">
      <c r="A69" s="16" t="s">
        <v>63</v>
      </c>
      <c r="B69" s="153">
        <v>4.9690000000000003</v>
      </c>
      <c r="C69" s="33">
        <v>0.1</v>
      </c>
      <c r="D69" s="17">
        <f t="shared" si="1"/>
        <v>2.0124773596297043</v>
      </c>
      <c r="E69" s="33"/>
      <c r="F69" s="19">
        <f t="shared" si="0"/>
        <v>0.1</v>
      </c>
    </row>
    <row r="70" spans="1:6" hidden="1" x14ac:dyDescent="0.2">
      <c r="A70" s="16" t="s">
        <v>64</v>
      </c>
      <c r="B70" s="153"/>
      <c r="C70" s="33"/>
      <c r="D70" s="17" t="str">
        <f t="shared" si="1"/>
        <v/>
      </c>
      <c r="E70" s="33"/>
      <c r="F70" s="19" t="str">
        <f t="shared" ref="F70:F100" si="2">IF(C70&gt;0,C70-E70,"")</f>
        <v/>
      </c>
    </row>
    <row r="71" spans="1:6" hidden="1" x14ac:dyDescent="0.2">
      <c r="A71" s="16" t="s">
        <v>65</v>
      </c>
      <c r="B71" s="153"/>
      <c r="C71" s="33"/>
      <c r="D71" s="17" t="str">
        <f t="shared" ref="D71:D102" si="3">IF(C71&gt;0,C71/B71*100,"")</f>
        <v/>
      </c>
      <c r="E71" s="33"/>
      <c r="F71" s="19" t="str">
        <f t="shared" si="2"/>
        <v/>
      </c>
    </row>
    <row r="72" spans="1:6" s="23" customFormat="1" ht="15" hidden="1" x14ac:dyDescent="0.25">
      <c r="A72" s="16" t="s">
        <v>66</v>
      </c>
      <c r="B72" s="153"/>
      <c r="C72" s="33"/>
      <c r="D72" s="17" t="str">
        <f t="shared" si="3"/>
        <v/>
      </c>
      <c r="E72" s="33"/>
      <c r="F72" s="19" t="str">
        <f t="shared" si="2"/>
        <v/>
      </c>
    </row>
    <row r="73" spans="1:6" s="23" customFormat="1" ht="15" hidden="1" x14ac:dyDescent="0.25">
      <c r="A73" s="16" t="s">
        <v>67</v>
      </c>
      <c r="B73" s="152"/>
      <c r="C73" s="30"/>
      <c r="D73" s="17" t="str">
        <f t="shared" si="3"/>
        <v/>
      </c>
      <c r="E73" s="30"/>
      <c r="F73" s="15" t="str">
        <f t="shared" si="2"/>
        <v/>
      </c>
    </row>
    <row r="74" spans="1:6" hidden="1" x14ac:dyDescent="0.2">
      <c r="A74" s="16" t="s">
        <v>68</v>
      </c>
      <c r="B74" s="153"/>
      <c r="C74" s="33"/>
      <c r="D74" s="17" t="str">
        <f t="shared" si="3"/>
        <v/>
      </c>
      <c r="E74" s="33"/>
      <c r="F74" s="19" t="str">
        <f t="shared" si="2"/>
        <v/>
      </c>
    </row>
    <row r="75" spans="1:6" ht="15" hidden="1" x14ac:dyDescent="0.25">
      <c r="A75" s="12" t="s">
        <v>69</v>
      </c>
      <c r="B75" s="152">
        <v>10.129999999999999</v>
      </c>
      <c r="C75" s="30">
        <f>SUM(C76:C91)-C82-C83-C85-C91</f>
        <v>0</v>
      </c>
      <c r="D75" s="13" t="str">
        <f t="shared" si="3"/>
        <v/>
      </c>
      <c r="E75" s="30"/>
      <c r="F75" s="15" t="str">
        <f t="shared" si="2"/>
        <v/>
      </c>
    </row>
    <row r="76" spans="1:6" ht="15" hidden="1" x14ac:dyDescent="0.25">
      <c r="A76" s="16" t="s">
        <v>70</v>
      </c>
      <c r="B76" s="153"/>
      <c r="C76" s="33"/>
      <c r="D76" s="17" t="str">
        <f t="shared" si="3"/>
        <v/>
      </c>
      <c r="E76" s="33"/>
      <c r="F76" s="15" t="str">
        <f t="shared" si="2"/>
        <v/>
      </c>
    </row>
    <row r="77" spans="1:6" ht="15" hidden="1" x14ac:dyDescent="0.25">
      <c r="A77" s="16" t="s">
        <v>71</v>
      </c>
      <c r="B77" s="153"/>
      <c r="C77" s="33"/>
      <c r="D77" s="17" t="str">
        <f t="shared" si="3"/>
        <v/>
      </c>
      <c r="E77" s="33"/>
      <c r="F77" s="15" t="str">
        <f t="shared" si="2"/>
        <v/>
      </c>
    </row>
    <row r="78" spans="1:6" ht="15" hidden="1" x14ac:dyDescent="0.25">
      <c r="A78" s="16" t="s">
        <v>72</v>
      </c>
      <c r="B78" s="153"/>
      <c r="C78" s="33"/>
      <c r="D78" s="17" t="str">
        <f t="shared" si="3"/>
        <v/>
      </c>
      <c r="E78" s="33"/>
      <c r="F78" s="15" t="str">
        <f t="shared" si="2"/>
        <v/>
      </c>
    </row>
    <row r="79" spans="1:6" ht="15" hidden="1" x14ac:dyDescent="0.25">
      <c r="A79" s="16" t="s">
        <v>73</v>
      </c>
      <c r="B79" s="153"/>
      <c r="C79" s="33"/>
      <c r="D79" s="17" t="str">
        <f t="shared" si="3"/>
        <v/>
      </c>
      <c r="E79" s="33"/>
      <c r="F79" s="15" t="str">
        <f t="shared" si="2"/>
        <v/>
      </c>
    </row>
    <row r="80" spans="1:6" ht="15" hidden="1" x14ac:dyDescent="0.25">
      <c r="A80" s="16" t="s">
        <v>74</v>
      </c>
      <c r="B80" s="153">
        <v>3.1</v>
      </c>
      <c r="C80" s="33"/>
      <c r="D80" s="17" t="str">
        <f t="shared" si="3"/>
        <v/>
      </c>
      <c r="E80" s="33"/>
      <c r="F80" s="15" t="str">
        <f t="shared" si="2"/>
        <v/>
      </c>
    </row>
    <row r="81" spans="1:6" hidden="1" x14ac:dyDescent="0.2">
      <c r="A81" s="16" t="s">
        <v>75</v>
      </c>
      <c r="B81" s="153"/>
      <c r="C81" s="33"/>
      <c r="D81" s="17" t="str">
        <f t="shared" si="3"/>
        <v/>
      </c>
      <c r="E81" s="33"/>
      <c r="F81" s="19" t="str">
        <f t="shared" si="2"/>
        <v/>
      </c>
    </row>
    <row r="82" spans="1:6" ht="15" hidden="1" x14ac:dyDescent="0.25">
      <c r="A82" s="16" t="s">
        <v>76</v>
      </c>
      <c r="B82" s="153"/>
      <c r="C82" s="33"/>
      <c r="D82" s="17" t="str">
        <f t="shared" si="3"/>
        <v/>
      </c>
      <c r="E82" s="33"/>
      <c r="F82" s="15" t="str">
        <f t="shared" si="2"/>
        <v/>
      </c>
    </row>
    <row r="83" spans="1:6" ht="15" hidden="1" x14ac:dyDescent="0.25">
      <c r="A83" s="16" t="s">
        <v>77</v>
      </c>
      <c r="B83" s="153"/>
      <c r="C83" s="33"/>
      <c r="D83" s="17" t="str">
        <f t="shared" si="3"/>
        <v/>
      </c>
      <c r="E83" s="33"/>
      <c r="F83" s="15" t="str">
        <f t="shared" si="2"/>
        <v/>
      </c>
    </row>
    <row r="84" spans="1:6" ht="15" hidden="1" x14ac:dyDescent="0.25">
      <c r="A84" s="16" t="s">
        <v>78</v>
      </c>
      <c r="B84" s="153"/>
      <c r="C84" s="33"/>
      <c r="D84" s="17" t="str">
        <f t="shared" si="3"/>
        <v/>
      </c>
      <c r="E84" s="33"/>
      <c r="F84" s="15" t="str">
        <f t="shared" si="2"/>
        <v/>
      </c>
    </row>
    <row r="85" spans="1:6" ht="15" hidden="1" x14ac:dyDescent="0.25">
      <c r="A85" s="16" t="s">
        <v>79</v>
      </c>
      <c r="B85" s="153"/>
      <c r="C85" s="33"/>
      <c r="D85" s="17" t="str">
        <f t="shared" si="3"/>
        <v/>
      </c>
      <c r="E85" s="33"/>
      <c r="F85" s="15" t="str">
        <f t="shared" si="2"/>
        <v/>
      </c>
    </row>
    <row r="86" spans="1:6" ht="15" hidden="1" x14ac:dyDescent="0.25">
      <c r="A86" s="16" t="s">
        <v>80</v>
      </c>
      <c r="B86" s="153"/>
      <c r="C86" s="33"/>
      <c r="D86" s="17" t="str">
        <f t="shared" si="3"/>
        <v/>
      </c>
      <c r="E86" s="33"/>
      <c r="F86" s="15" t="str">
        <f t="shared" si="2"/>
        <v/>
      </c>
    </row>
    <row r="87" spans="1:6" ht="15" hidden="1" x14ac:dyDescent="0.25">
      <c r="A87" s="16" t="s">
        <v>81</v>
      </c>
      <c r="B87" s="153"/>
      <c r="C87" s="33"/>
      <c r="D87" s="17" t="str">
        <f t="shared" si="3"/>
        <v/>
      </c>
      <c r="E87" s="33"/>
      <c r="F87" s="15" t="str">
        <f t="shared" si="2"/>
        <v/>
      </c>
    </row>
    <row r="88" spans="1:6" ht="15" hidden="1" x14ac:dyDescent="0.25">
      <c r="A88" s="16" t="s">
        <v>82</v>
      </c>
      <c r="B88" s="153">
        <v>6</v>
      </c>
      <c r="C88" s="33"/>
      <c r="D88" s="17" t="str">
        <f t="shared" si="3"/>
        <v/>
      </c>
      <c r="E88" s="33"/>
      <c r="F88" s="15" t="str">
        <f t="shared" si="2"/>
        <v/>
      </c>
    </row>
    <row r="89" spans="1:6" s="23" customFormat="1" ht="15" hidden="1" x14ac:dyDescent="0.25">
      <c r="A89" s="16" t="s">
        <v>83</v>
      </c>
      <c r="B89" s="153">
        <v>1.03</v>
      </c>
      <c r="C89" s="33"/>
      <c r="D89" s="17" t="str">
        <f t="shared" si="3"/>
        <v/>
      </c>
      <c r="E89" s="33"/>
      <c r="F89" s="15" t="str">
        <f t="shared" si="2"/>
        <v/>
      </c>
    </row>
    <row r="90" spans="1:6" ht="15" hidden="1" x14ac:dyDescent="0.25">
      <c r="A90" s="16" t="s">
        <v>120</v>
      </c>
      <c r="B90" s="153"/>
      <c r="C90" s="33"/>
      <c r="D90" s="17" t="str">
        <f t="shared" si="3"/>
        <v/>
      </c>
      <c r="E90" s="33"/>
      <c r="F90" s="15" t="str">
        <f t="shared" si="2"/>
        <v/>
      </c>
    </row>
    <row r="91" spans="1:6" ht="15" hidden="1" x14ac:dyDescent="0.25">
      <c r="A91" s="16" t="s">
        <v>85</v>
      </c>
      <c r="B91" s="153"/>
      <c r="C91" s="33"/>
      <c r="D91" s="17" t="str">
        <f t="shared" si="3"/>
        <v/>
      </c>
      <c r="E91" s="33"/>
      <c r="F91" s="15" t="str">
        <f t="shared" si="2"/>
        <v/>
      </c>
    </row>
    <row r="92" spans="1:6" s="23" customFormat="1" ht="15" hidden="1" x14ac:dyDescent="0.25">
      <c r="A92" s="12" t="s">
        <v>86</v>
      </c>
      <c r="B92" s="152">
        <v>0</v>
      </c>
      <c r="C92" s="30">
        <f>SUM(C93:C102)</f>
        <v>0</v>
      </c>
      <c r="D92" s="13" t="str">
        <f t="shared" si="3"/>
        <v/>
      </c>
      <c r="E92" s="30"/>
      <c r="F92" s="15" t="str">
        <f t="shared" si="2"/>
        <v/>
      </c>
    </row>
    <row r="93" spans="1:6" ht="15" hidden="1" x14ac:dyDescent="0.25">
      <c r="A93" s="16" t="s">
        <v>87</v>
      </c>
      <c r="B93" s="153"/>
      <c r="C93" s="33"/>
      <c r="D93" s="17" t="str">
        <f t="shared" si="3"/>
        <v/>
      </c>
      <c r="E93" s="33"/>
      <c r="F93" s="15" t="str">
        <f t="shared" si="2"/>
        <v/>
      </c>
    </row>
    <row r="94" spans="1:6" hidden="1" x14ac:dyDescent="0.2">
      <c r="A94" s="16" t="s">
        <v>88</v>
      </c>
      <c r="B94" s="153"/>
      <c r="C94" s="33"/>
      <c r="D94" s="17" t="str">
        <f t="shared" si="3"/>
        <v/>
      </c>
      <c r="E94" s="33"/>
      <c r="F94" s="19" t="str">
        <f t="shared" si="2"/>
        <v/>
      </c>
    </row>
    <row r="95" spans="1:6" ht="15" hidden="1" x14ac:dyDescent="0.25">
      <c r="A95" s="16" t="s">
        <v>89</v>
      </c>
      <c r="B95" s="153"/>
      <c r="C95" s="33"/>
      <c r="D95" s="17" t="str">
        <f t="shared" si="3"/>
        <v/>
      </c>
      <c r="E95" s="33"/>
      <c r="F95" s="15" t="str">
        <f t="shared" si="2"/>
        <v/>
      </c>
    </row>
    <row r="96" spans="1:6" hidden="1" x14ac:dyDescent="0.2">
      <c r="A96" s="16" t="s">
        <v>90</v>
      </c>
      <c r="B96" s="153"/>
      <c r="C96" s="33"/>
      <c r="D96" s="17" t="str">
        <f t="shared" si="3"/>
        <v/>
      </c>
      <c r="E96" s="33"/>
      <c r="F96" s="19" t="str">
        <f t="shared" si="2"/>
        <v/>
      </c>
    </row>
    <row r="97" spans="1:6" ht="15" hidden="1" x14ac:dyDescent="0.25">
      <c r="A97" s="16" t="s">
        <v>91</v>
      </c>
      <c r="B97" s="154"/>
      <c r="C97" s="33"/>
      <c r="D97" s="17" t="str">
        <f t="shared" si="3"/>
        <v/>
      </c>
      <c r="E97" s="33"/>
      <c r="F97" s="15" t="str">
        <f t="shared" si="2"/>
        <v/>
      </c>
    </row>
    <row r="98" spans="1:6" ht="15" hidden="1" x14ac:dyDescent="0.25">
      <c r="A98" s="16" t="s">
        <v>92</v>
      </c>
      <c r="B98" s="154"/>
      <c r="C98" s="33"/>
      <c r="D98" s="17" t="str">
        <f t="shared" si="3"/>
        <v/>
      </c>
      <c r="E98" s="33"/>
      <c r="F98" s="15" t="str">
        <f t="shared" si="2"/>
        <v/>
      </c>
    </row>
    <row r="99" spans="1:6" ht="15" hidden="1" x14ac:dyDescent="0.25">
      <c r="A99" s="16" t="s">
        <v>93</v>
      </c>
      <c r="B99" s="154"/>
      <c r="C99" s="33"/>
      <c r="D99" s="17" t="str">
        <f t="shared" si="3"/>
        <v/>
      </c>
      <c r="E99" s="33"/>
      <c r="F99" s="15" t="str">
        <f t="shared" si="2"/>
        <v/>
      </c>
    </row>
    <row r="100" spans="1:6" ht="15" hidden="1" x14ac:dyDescent="0.25">
      <c r="A100" s="16" t="s">
        <v>94</v>
      </c>
      <c r="B100" s="154"/>
      <c r="C100" s="41"/>
      <c r="D100" s="17" t="str">
        <f t="shared" si="3"/>
        <v/>
      </c>
      <c r="E100" s="17"/>
      <c r="F100" s="15" t="str">
        <f t="shared" si="2"/>
        <v/>
      </c>
    </row>
    <row r="101" spans="1:6" hidden="1" x14ac:dyDescent="0.2">
      <c r="A101" s="20" t="s">
        <v>95</v>
      </c>
      <c r="B101" s="98"/>
      <c r="D101" s="17" t="str">
        <f t="shared" si="3"/>
        <v/>
      </c>
      <c r="E101" s="62"/>
    </row>
    <row r="102" spans="1:6" hidden="1" x14ac:dyDescent="0.2">
      <c r="A102" s="20" t="s">
        <v>96</v>
      </c>
      <c r="B102" s="98"/>
      <c r="D102" s="17" t="str">
        <f t="shared" si="3"/>
        <v/>
      </c>
      <c r="E102" s="62"/>
    </row>
    <row r="103" spans="1:6" hidden="1" x14ac:dyDescent="0.2">
      <c r="A103" s="20"/>
      <c r="B103" s="20"/>
      <c r="E103" s="62"/>
    </row>
    <row r="104" spans="1:6" hidden="1" x14ac:dyDescent="0.2">
      <c r="A104" s="20"/>
      <c r="B104" s="20"/>
      <c r="E104" s="62"/>
    </row>
    <row r="105" spans="1:6" hidden="1" x14ac:dyDescent="0.2">
      <c r="A105" s="20"/>
      <c r="B105" s="20"/>
      <c r="E105" s="62"/>
    </row>
    <row r="106" spans="1:6" hidden="1" x14ac:dyDescent="0.2">
      <c r="A106" s="20"/>
      <c r="B106" s="20"/>
      <c r="E106" s="62"/>
    </row>
    <row r="107" spans="1:6" hidden="1" x14ac:dyDescent="0.2">
      <c r="A107" s="20"/>
      <c r="B107" s="20"/>
      <c r="E107" s="62"/>
    </row>
    <row r="108" spans="1:6" x14ac:dyDescent="0.2">
      <c r="A108" s="20"/>
      <c r="B108" s="20"/>
      <c r="E108" s="62"/>
    </row>
    <row r="109" spans="1:6" x14ac:dyDescent="0.2">
      <c r="A109" s="20"/>
      <c r="B109" s="20"/>
      <c r="E109" s="62"/>
    </row>
    <row r="110" spans="1:6" x14ac:dyDescent="0.2">
      <c r="A110" s="20"/>
      <c r="B110" s="20"/>
      <c r="E110" s="62"/>
    </row>
    <row r="111" spans="1:6" x14ac:dyDescent="0.2">
      <c r="A111" s="20"/>
      <c r="B111" s="20"/>
      <c r="E111" s="62"/>
    </row>
    <row r="112" spans="1:6" x14ac:dyDescent="0.2">
      <c r="A112" s="20"/>
      <c r="B112" s="20"/>
      <c r="E112" s="62"/>
    </row>
    <row r="113" spans="1:5" x14ac:dyDescent="0.2">
      <c r="A113" s="20"/>
      <c r="B113" s="20"/>
      <c r="E113" s="62"/>
    </row>
    <row r="114" spans="1:5" x14ac:dyDescent="0.2">
      <c r="A114" s="20"/>
      <c r="B114" s="20"/>
      <c r="E114" s="62"/>
    </row>
    <row r="115" spans="1:5" x14ac:dyDescent="0.2">
      <c r="A115" s="20"/>
      <c r="B115" s="20"/>
      <c r="E115" s="62"/>
    </row>
    <row r="116" spans="1:5" x14ac:dyDescent="0.2">
      <c r="A116" s="20"/>
      <c r="B116" s="20"/>
      <c r="E116" s="62"/>
    </row>
    <row r="117" spans="1:5" x14ac:dyDescent="0.2">
      <c r="A117" s="20"/>
      <c r="B117" s="20"/>
      <c r="E117" s="62"/>
    </row>
    <row r="118" spans="1:5" x14ac:dyDescent="0.2">
      <c r="A118" s="20"/>
      <c r="B118" s="20"/>
      <c r="E118" s="62"/>
    </row>
    <row r="119" spans="1:5" x14ac:dyDescent="0.2">
      <c r="A119" s="20"/>
      <c r="B119" s="20"/>
      <c r="E119" s="62"/>
    </row>
    <row r="120" spans="1:5" x14ac:dyDescent="0.2">
      <c r="A120" s="20"/>
      <c r="B120" s="20"/>
      <c r="E120" s="62"/>
    </row>
    <row r="121" spans="1:5" x14ac:dyDescent="0.2">
      <c r="A121" s="20"/>
      <c r="B121" s="20"/>
      <c r="E121" s="62"/>
    </row>
    <row r="122" spans="1:5" x14ac:dyDescent="0.2">
      <c r="A122" s="20"/>
      <c r="B122" s="20"/>
      <c r="E122" s="62"/>
    </row>
    <row r="123" spans="1:5" x14ac:dyDescent="0.2">
      <c r="A123" s="20"/>
      <c r="B123" s="20"/>
      <c r="E123" s="62"/>
    </row>
    <row r="124" spans="1:5" x14ac:dyDescent="0.2">
      <c r="A124" s="20"/>
      <c r="B124" s="20"/>
      <c r="E124" s="62"/>
    </row>
    <row r="125" spans="1:5" x14ac:dyDescent="0.2">
      <c r="A125" s="20"/>
      <c r="B125" s="20"/>
      <c r="E125" s="62"/>
    </row>
    <row r="126" spans="1:5" x14ac:dyDescent="0.2">
      <c r="A126" s="20"/>
      <c r="B126" s="20"/>
      <c r="E126" s="62"/>
    </row>
    <row r="127" spans="1:5" x14ac:dyDescent="0.2">
      <c r="A127" s="20"/>
      <c r="B127" s="20"/>
      <c r="E127" s="62"/>
    </row>
    <row r="128" spans="1:5" x14ac:dyDescent="0.2">
      <c r="A128" s="20"/>
      <c r="B128" s="20"/>
      <c r="E128" s="62"/>
    </row>
    <row r="129" spans="1:5" x14ac:dyDescent="0.2">
      <c r="A129" s="20"/>
      <c r="B129" s="20"/>
      <c r="E129" s="62"/>
    </row>
    <row r="130" spans="1:5" x14ac:dyDescent="0.2">
      <c r="A130" s="20"/>
      <c r="B130" s="20"/>
      <c r="E130" s="62"/>
    </row>
    <row r="131" spans="1:5" x14ac:dyDescent="0.2">
      <c r="A131" s="20"/>
      <c r="B131" s="20"/>
      <c r="E131" s="62"/>
    </row>
    <row r="132" spans="1:5" x14ac:dyDescent="0.2">
      <c r="A132" s="20"/>
      <c r="B132" s="20"/>
      <c r="E132" s="62"/>
    </row>
    <row r="133" spans="1:5" x14ac:dyDescent="0.2">
      <c r="A133" s="20"/>
      <c r="B133" s="20"/>
      <c r="E133" s="62"/>
    </row>
    <row r="134" spans="1:5" x14ac:dyDescent="0.2">
      <c r="A134" s="20"/>
      <c r="B134" s="20"/>
      <c r="E134" s="62"/>
    </row>
    <row r="135" spans="1:5" x14ac:dyDescent="0.2">
      <c r="A135" s="20"/>
      <c r="B135" s="20"/>
      <c r="E135" s="62"/>
    </row>
    <row r="136" spans="1:5" x14ac:dyDescent="0.2">
      <c r="A136" s="20"/>
      <c r="B136" s="20"/>
      <c r="E136" s="62"/>
    </row>
    <row r="137" spans="1:5" x14ac:dyDescent="0.2">
      <c r="A137" s="20"/>
      <c r="B137" s="20"/>
      <c r="E137" s="62"/>
    </row>
    <row r="138" spans="1:5" x14ac:dyDescent="0.2">
      <c r="A138" s="20"/>
      <c r="B138" s="20"/>
      <c r="E138" s="62"/>
    </row>
    <row r="139" spans="1:5" x14ac:dyDescent="0.2">
      <c r="A139" s="20"/>
      <c r="B139" s="20"/>
      <c r="E139" s="62"/>
    </row>
    <row r="140" spans="1:5" x14ac:dyDescent="0.2">
      <c r="A140" s="20"/>
      <c r="B140" s="20"/>
      <c r="E140" s="62"/>
    </row>
    <row r="141" spans="1:5" x14ac:dyDescent="0.2">
      <c r="A141" s="20"/>
      <c r="B141" s="20"/>
      <c r="E141" s="62"/>
    </row>
    <row r="142" spans="1:5" x14ac:dyDescent="0.2">
      <c r="A142" s="20"/>
      <c r="B142" s="20"/>
      <c r="E142" s="62"/>
    </row>
    <row r="143" spans="1:5" x14ac:dyDescent="0.2">
      <c r="A143" s="20"/>
      <c r="B143" s="20"/>
      <c r="E143" s="62"/>
    </row>
    <row r="144" spans="1:5" x14ac:dyDescent="0.2">
      <c r="A144" s="20"/>
      <c r="B144" s="20"/>
      <c r="E144" s="62"/>
    </row>
    <row r="145" spans="1:5" x14ac:dyDescent="0.2">
      <c r="A145" s="20"/>
      <c r="B145" s="20"/>
      <c r="E145" s="62"/>
    </row>
    <row r="146" spans="1:5" x14ac:dyDescent="0.2">
      <c r="A146" s="20"/>
      <c r="B146" s="20"/>
      <c r="E146" s="62"/>
    </row>
    <row r="147" spans="1:5" x14ac:dyDescent="0.2">
      <c r="A147" s="20"/>
      <c r="B147" s="20"/>
      <c r="E147" s="62"/>
    </row>
    <row r="148" spans="1:5" x14ac:dyDescent="0.2">
      <c r="A148" s="20"/>
      <c r="B148" s="20"/>
      <c r="E148" s="62"/>
    </row>
    <row r="149" spans="1:5" x14ac:dyDescent="0.2">
      <c r="A149" s="20"/>
      <c r="B149" s="20"/>
      <c r="E149" s="62"/>
    </row>
    <row r="150" spans="1:5" x14ac:dyDescent="0.2">
      <c r="A150" s="20"/>
      <c r="B150" s="20"/>
      <c r="E150" s="62"/>
    </row>
    <row r="151" spans="1:5" x14ac:dyDescent="0.2">
      <c r="A151" s="20"/>
      <c r="B151" s="20"/>
      <c r="E151" s="62"/>
    </row>
    <row r="152" spans="1:5" x14ac:dyDescent="0.2">
      <c r="A152" s="20"/>
      <c r="B152" s="20"/>
      <c r="E152" s="62"/>
    </row>
    <row r="153" spans="1:5" x14ac:dyDescent="0.2">
      <c r="A153" s="20"/>
      <c r="B153" s="20"/>
      <c r="E153" s="62"/>
    </row>
    <row r="154" spans="1:5" x14ac:dyDescent="0.2">
      <c r="A154" s="20"/>
      <c r="B154" s="20"/>
      <c r="E154" s="62"/>
    </row>
    <row r="155" spans="1:5" x14ac:dyDescent="0.2">
      <c r="A155" s="20"/>
      <c r="B155" s="20"/>
      <c r="E155" s="62"/>
    </row>
    <row r="156" spans="1:5" x14ac:dyDescent="0.2">
      <c r="A156" s="20"/>
      <c r="B156" s="20"/>
      <c r="E156" s="62"/>
    </row>
    <row r="157" spans="1:5" x14ac:dyDescent="0.2">
      <c r="A157" s="20"/>
      <c r="B157" s="20"/>
      <c r="E157" s="62"/>
    </row>
    <row r="158" spans="1:5" x14ac:dyDescent="0.2">
      <c r="A158" s="20"/>
      <c r="B158" s="20"/>
      <c r="E158" s="62"/>
    </row>
    <row r="159" spans="1:5" x14ac:dyDescent="0.2">
      <c r="A159" s="20"/>
      <c r="B159" s="20"/>
      <c r="E159" s="62"/>
    </row>
    <row r="160" spans="1:5" x14ac:dyDescent="0.2">
      <c r="A160" s="20"/>
      <c r="B160" s="20"/>
      <c r="E160" s="62"/>
    </row>
    <row r="161" spans="1:5" x14ac:dyDescent="0.2">
      <c r="A161" s="20"/>
      <c r="B161" s="20"/>
      <c r="E161" s="62"/>
    </row>
    <row r="162" spans="1:5" x14ac:dyDescent="0.2">
      <c r="A162" s="20"/>
      <c r="B162" s="20"/>
      <c r="E162" s="62"/>
    </row>
    <row r="163" spans="1:5" x14ac:dyDescent="0.2">
      <c r="A163" s="20"/>
      <c r="B163" s="20"/>
      <c r="E163" s="62"/>
    </row>
    <row r="164" spans="1:5" x14ac:dyDescent="0.2">
      <c r="A164" s="20"/>
      <c r="B164" s="20"/>
      <c r="E164" s="62"/>
    </row>
    <row r="165" spans="1:5" x14ac:dyDescent="0.2">
      <c r="A165" s="20"/>
      <c r="B165" s="20"/>
      <c r="E165" s="62"/>
    </row>
    <row r="166" spans="1:5" x14ac:dyDescent="0.2">
      <c r="A166" s="20"/>
      <c r="B166" s="20"/>
      <c r="E166" s="62"/>
    </row>
    <row r="167" spans="1:5" x14ac:dyDescent="0.2">
      <c r="A167" s="20"/>
      <c r="B167" s="20"/>
      <c r="E167" s="62"/>
    </row>
    <row r="168" spans="1:5" x14ac:dyDescent="0.2">
      <c r="A168" s="20"/>
      <c r="B168" s="20"/>
      <c r="E168" s="62"/>
    </row>
    <row r="169" spans="1:5" x14ac:dyDescent="0.2">
      <c r="A169" s="20"/>
      <c r="B169" s="20"/>
      <c r="E169" s="62"/>
    </row>
    <row r="170" spans="1:5" x14ac:dyDescent="0.2">
      <c r="A170" s="20"/>
      <c r="B170" s="20"/>
      <c r="E170" s="62"/>
    </row>
    <row r="171" spans="1:5" x14ac:dyDescent="0.2">
      <c r="A171" s="20"/>
      <c r="B171" s="20"/>
      <c r="E171" s="62"/>
    </row>
    <row r="172" spans="1:5" x14ac:dyDescent="0.2">
      <c r="A172" s="20"/>
      <c r="B172" s="20"/>
      <c r="E172" s="62"/>
    </row>
    <row r="173" spans="1:5" x14ac:dyDescent="0.2">
      <c r="A173" s="20"/>
      <c r="B173" s="20"/>
      <c r="E173" s="62"/>
    </row>
    <row r="174" spans="1:5" x14ac:dyDescent="0.2">
      <c r="A174" s="20"/>
      <c r="B174" s="20"/>
      <c r="E174" s="62"/>
    </row>
    <row r="175" spans="1:5" x14ac:dyDescent="0.2">
      <c r="A175" s="20"/>
      <c r="B175" s="20"/>
      <c r="E175" s="62"/>
    </row>
    <row r="176" spans="1:5" x14ac:dyDescent="0.2">
      <c r="A176" s="20"/>
      <c r="B176" s="20"/>
      <c r="E176" s="62"/>
    </row>
    <row r="177" spans="1:5" x14ac:dyDescent="0.2">
      <c r="A177" s="20"/>
      <c r="B177" s="20"/>
      <c r="E177" s="62"/>
    </row>
    <row r="178" spans="1:5" x14ac:dyDescent="0.2">
      <c r="A178" s="20"/>
      <c r="B178" s="20"/>
      <c r="E178" s="62"/>
    </row>
    <row r="179" spans="1:5" x14ac:dyDescent="0.2">
      <c r="A179" s="20"/>
      <c r="B179" s="20"/>
      <c r="E179" s="62"/>
    </row>
    <row r="180" spans="1:5" x14ac:dyDescent="0.2">
      <c r="A180" s="45"/>
      <c r="B180" s="20"/>
    </row>
    <row r="181" spans="1:5" x14ac:dyDescent="0.2">
      <c r="A181" s="20"/>
      <c r="B181" s="20"/>
    </row>
    <row r="182" spans="1:5" x14ac:dyDescent="0.2">
      <c r="A182" s="20"/>
      <c r="B182" s="20"/>
    </row>
    <row r="183" spans="1:5" x14ac:dyDescent="0.2">
      <c r="A183" s="20"/>
      <c r="B183" s="20"/>
    </row>
    <row r="184" spans="1:5" x14ac:dyDescent="0.2">
      <c r="A184" s="20"/>
      <c r="B184" s="20"/>
    </row>
    <row r="185" spans="1:5" x14ac:dyDescent="0.2">
      <c r="A185" s="20"/>
      <c r="B185" s="20"/>
    </row>
    <row r="186" spans="1:5" x14ac:dyDescent="0.2">
      <c r="A186" s="20"/>
      <c r="B186" s="20"/>
    </row>
    <row r="187" spans="1:5" x14ac:dyDescent="0.2">
      <c r="A187" s="20"/>
      <c r="B187" s="20"/>
    </row>
    <row r="188" spans="1:5" x14ac:dyDescent="0.2">
      <c r="A188" s="20"/>
      <c r="B188" s="20"/>
    </row>
    <row r="189" spans="1:5" x14ac:dyDescent="0.2">
      <c r="A189" s="20"/>
      <c r="B189" s="20"/>
    </row>
    <row r="190" spans="1:5" x14ac:dyDescent="0.2">
      <c r="A190" s="20"/>
      <c r="B190" s="20"/>
    </row>
    <row r="191" spans="1:5" x14ac:dyDescent="0.2">
      <c r="A191" s="20"/>
      <c r="B191" s="20"/>
    </row>
    <row r="192" spans="1:5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5" x14ac:dyDescent="0.2">
      <c r="A241" s="20"/>
      <c r="B241" s="20"/>
    </row>
    <row r="242" spans="1:5" x14ac:dyDescent="0.2">
      <c r="A242" s="20"/>
      <c r="B242" s="20"/>
    </row>
    <row r="243" spans="1:5" x14ac:dyDescent="0.2">
      <c r="A243" s="20"/>
      <c r="B243" s="20"/>
    </row>
    <row r="244" spans="1:5" x14ac:dyDescent="0.2">
      <c r="A244" s="20"/>
      <c r="B244" s="20"/>
    </row>
    <row r="245" spans="1:5" x14ac:dyDescent="0.2">
      <c r="A245" s="20"/>
      <c r="B245" s="20"/>
      <c r="E245" s="62"/>
    </row>
    <row r="246" spans="1:5" x14ac:dyDescent="0.2">
      <c r="A246" s="20"/>
      <c r="B246" s="20"/>
    </row>
    <row r="247" spans="1:5" x14ac:dyDescent="0.2">
      <c r="A247" s="20"/>
      <c r="B247" s="20"/>
    </row>
    <row r="248" spans="1:5" x14ac:dyDescent="0.2">
      <c r="A248" s="20"/>
      <c r="B248" s="20"/>
    </row>
    <row r="249" spans="1:5" x14ac:dyDescent="0.2">
      <c r="A249" s="20"/>
      <c r="B249" s="20"/>
    </row>
    <row r="250" spans="1:5" x14ac:dyDescent="0.2">
      <c r="A250" s="20"/>
      <c r="B250" s="20"/>
    </row>
    <row r="251" spans="1:5" x14ac:dyDescent="0.2">
      <c r="A251" s="20"/>
      <c r="B251" s="20"/>
    </row>
    <row r="252" spans="1:5" x14ac:dyDescent="0.2">
      <c r="A252" s="20"/>
      <c r="B252" s="20"/>
    </row>
    <row r="253" spans="1:5" x14ac:dyDescent="0.2">
      <c r="A253" s="20"/>
      <c r="B253" s="20"/>
    </row>
    <row r="254" spans="1:5" x14ac:dyDescent="0.2">
      <c r="A254" s="20"/>
      <c r="B254" s="20"/>
    </row>
    <row r="255" spans="1:5" x14ac:dyDescent="0.2">
      <c r="A255" s="20"/>
      <c r="B255" s="20"/>
    </row>
    <row r="256" spans="1:5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  <row r="428" spans="1:2" x14ac:dyDescent="0.2">
      <c r="A428" s="20"/>
      <c r="B428" s="20"/>
    </row>
    <row r="429" spans="1:2" x14ac:dyDescent="0.2">
      <c r="A429" s="20"/>
      <c r="B429" s="20"/>
    </row>
    <row r="430" spans="1:2" x14ac:dyDescent="0.2">
      <c r="A430" s="20"/>
      <c r="B430" s="20"/>
    </row>
    <row r="431" spans="1:2" x14ac:dyDescent="0.2">
      <c r="A431" s="20"/>
      <c r="B431" s="20"/>
    </row>
    <row r="432" spans="1:2" x14ac:dyDescent="0.2">
      <c r="A432" s="20"/>
      <c r="B432" s="20"/>
    </row>
    <row r="433" spans="1:2" x14ac:dyDescent="0.2">
      <c r="A433" s="20"/>
      <c r="B433" s="20"/>
    </row>
    <row r="434" spans="1:2" x14ac:dyDescent="0.2">
      <c r="A434" s="20"/>
      <c r="B434" s="20"/>
    </row>
    <row r="435" spans="1:2" x14ac:dyDescent="0.2">
      <c r="A435" s="20"/>
      <c r="B435" s="20"/>
    </row>
    <row r="436" spans="1:2" x14ac:dyDescent="0.2">
      <c r="A436" s="20"/>
      <c r="B436" s="20"/>
    </row>
    <row r="437" spans="1:2" x14ac:dyDescent="0.2">
      <c r="A437" s="20"/>
      <c r="B437" s="20"/>
    </row>
    <row r="438" spans="1:2" x14ac:dyDescent="0.2">
      <c r="A438" s="20"/>
      <c r="B438" s="20"/>
    </row>
    <row r="439" spans="1:2" x14ac:dyDescent="0.2">
      <c r="A439" s="20"/>
      <c r="B439" s="20"/>
    </row>
    <row r="440" spans="1:2" x14ac:dyDescent="0.2">
      <c r="A440" s="20"/>
      <c r="B440" s="20"/>
    </row>
    <row r="441" spans="1:2" x14ac:dyDescent="0.2">
      <c r="A441" s="20"/>
      <c r="B441" s="20"/>
    </row>
    <row r="442" spans="1:2" x14ac:dyDescent="0.2">
      <c r="A442" s="20"/>
      <c r="B442" s="20"/>
    </row>
    <row r="443" spans="1:2" x14ac:dyDescent="0.2">
      <c r="A443" s="20"/>
      <c r="B443" s="20"/>
    </row>
    <row r="444" spans="1:2" x14ac:dyDescent="0.2">
      <c r="A444" s="20"/>
      <c r="B444" s="20"/>
    </row>
    <row r="445" spans="1:2" x14ac:dyDescent="0.2">
      <c r="A445" s="20"/>
      <c r="B445" s="20"/>
    </row>
    <row r="446" spans="1:2" x14ac:dyDescent="0.2">
      <c r="A446" s="20"/>
      <c r="B446" s="20"/>
    </row>
    <row r="447" spans="1:2" x14ac:dyDescent="0.2">
      <c r="A447" s="20"/>
      <c r="B447" s="20"/>
    </row>
    <row r="448" spans="1:2" x14ac:dyDescent="0.2">
      <c r="A448" s="20"/>
      <c r="B448" s="20"/>
    </row>
    <row r="449" spans="1:2" x14ac:dyDescent="0.2">
      <c r="A449" s="20"/>
      <c r="B449" s="20"/>
    </row>
    <row r="450" spans="1:2" x14ac:dyDescent="0.2">
      <c r="A450" s="20"/>
      <c r="B450" s="20"/>
    </row>
    <row r="451" spans="1:2" x14ac:dyDescent="0.2">
      <c r="A451" s="20"/>
      <c r="B451" s="20"/>
    </row>
    <row r="452" spans="1:2" x14ac:dyDescent="0.2">
      <c r="A452" s="20"/>
      <c r="B452" s="20"/>
    </row>
    <row r="453" spans="1:2" x14ac:dyDescent="0.2">
      <c r="A453" s="20"/>
      <c r="B453" s="20"/>
    </row>
    <row r="454" spans="1:2" x14ac:dyDescent="0.2">
      <c r="A454" s="20"/>
      <c r="B454" s="20"/>
    </row>
    <row r="455" spans="1:2" x14ac:dyDescent="0.2">
      <c r="A455" s="20"/>
      <c r="B455" s="20"/>
    </row>
    <row r="456" spans="1:2" x14ac:dyDescent="0.2">
      <c r="A456" s="20"/>
      <c r="B456" s="20"/>
    </row>
    <row r="457" spans="1:2" x14ac:dyDescent="0.2">
      <c r="A457" s="20"/>
      <c r="B457" s="20"/>
    </row>
    <row r="458" spans="1:2" x14ac:dyDescent="0.2">
      <c r="A458" s="20"/>
      <c r="B458" s="20"/>
    </row>
    <row r="459" spans="1:2" x14ac:dyDescent="0.2">
      <c r="A459" s="20"/>
      <c r="B459" s="20"/>
    </row>
    <row r="460" spans="1:2" x14ac:dyDescent="0.2">
      <c r="A460" s="20"/>
      <c r="B460" s="20"/>
    </row>
    <row r="461" spans="1:2" x14ac:dyDescent="0.2">
      <c r="A461" s="20"/>
      <c r="B461" s="20"/>
    </row>
    <row r="462" spans="1:2" x14ac:dyDescent="0.2">
      <c r="A462" s="20"/>
      <c r="B462" s="20"/>
    </row>
    <row r="463" spans="1:2" x14ac:dyDescent="0.2">
      <c r="A463" s="20"/>
      <c r="B463" s="20"/>
    </row>
    <row r="464" spans="1:2" x14ac:dyDescent="0.2">
      <c r="A464" s="20"/>
      <c r="B464" s="20"/>
    </row>
    <row r="465" spans="1:2" x14ac:dyDescent="0.2">
      <c r="A465" s="20"/>
      <c r="B465" s="20"/>
    </row>
    <row r="466" spans="1:2" x14ac:dyDescent="0.2">
      <c r="A466" s="20"/>
      <c r="B466" s="20"/>
    </row>
    <row r="467" spans="1:2" x14ac:dyDescent="0.2">
      <c r="A467" s="20"/>
      <c r="B467" s="20"/>
    </row>
    <row r="468" spans="1:2" x14ac:dyDescent="0.2">
      <c r="A468" s="20"/>
      <c r="B468" s="20"/>
    </row>
    <row r="469" spans="1:2" x14ac:dyDescent="0.2">
      <c r="A469" s="20"/>
      <c r="B469" s="20"/>
    </row>
    <row r="470" spans="1:2" x14ac:dyDescent="0.2">
      <c r="A470" s="20"/>
      <c r="B470" s="20"/>
    </row>
    <row r="471" spans="1:2" x14ac:dyDescent="0.2">
      <c r="A471" s="20"/>
      <c r="B471" s="20"/>
    </row>
    <row r="472" spans="1:2" x14ac:dyDescent="0.2">
      <c r="A472" s="20"/>
      <c r="B472" s="20"/>
    </row>
    <row r="473" spans="1:2" x14ac:dyDescent="0.2">
      <c r="A473" s="20"/>
      <c r="B473" s="20"/>
    </row>
    <row r="474" spans="1:2" x14ac:dyDescent="0.2">
      <c r="A474" s="20"/>
      <c r="B474" s="20"/>
    </row>
    <row r="475" spans="1:2" x14ac:dyDescent="0.2">
      <c r="A475" s="20"/>
      <c r="B475" s="20"/>
    </row>
    <row r="476" spans="1:2" x14ac:dyDescent="0.2">
      <c r="A476" s="20"/>
      <c r="B476" s="20"/>
    </row>
    <row r="477" spans="1:2" x14ac:dyDescent="0.2">
      <c r="A477" s="20"/>
      <c r="B477" s="20"/>
    </row>
    <row r="478" spans="1:2" x14ac:dyDescent="0.2">
      <c r="A478" s="20"/>
      <c r="B478" s="20"/>
    </row>
    <row r="479" spans="1:2" x14ac:dyDescent="0.2">
      <c r="A479" s="20"/>
      <c r="B479" s="20"/>
    </row>
    <row r="480" spans="1:2" x14ac:dyDescent="0.2">
      <c r="A480" s="20"/>
      <c r="B480" s="20"/>
    </row>
    <row r="481" spans="1:2" x14ac:dyDescent="0.2">
      <c r="A481" s="20"/>
      <c r="B481" s="20"/>
    </row>
    <row r="482" spans="1:2" x14ac:dyDescent="0.2">
      <c r="A482" s="20"/>
      <c r="B482" s="20"/>
    </row>
    <row r="483" spans="1:2" x14ac:dyDescent="0.2">
      <c r="A483" s="20"/>
      <c r="B483" s="20"/>
    </row>
    <row r="484" spans="1:2" x14ac:dyDescent="0.2">
      <c r="A484" s="20"/>
      <c r="B484" s="20"/>
    </row>
    <row r="485" spans="1:2" x14ac:dyDescent="0.2">
      <c r="A485" s="20"/>
      <c r="B485" s="20"/>
    </row>
    <row r="486" spans="1:2" x14ac:dyDescent="0.2">
      <c r="A486" s="20"/>
      <c r="B486" s="20"/>
    </row>
    <row r="487" spans="1:2" x14ac:dyDescent="0.2">
      <c r="A487" s="20"/>
      <c r="B487" s="20"/>
    </row>
    <row r="488" spans="1:2" x14ac:dyDescent="0.2">
      <c r="A488" s="20"/>
      <c r="B488" s="20"/>
    </row>
    <row r="489" spans="1:2" x14ac:dyDescent="0.2">
      <c r="A489" s="20"/>
      <c r="B489" s="20"/>
    </row>
    <row r="490" spans="1:2" x14ac:dyDescent="0.2">
      <c r="A490" s="20"/>
      <c r="B490" s="20"/>
    </row>
    <row r="491" spans="1:2" x14ac:dyDescent="0.2">
      <c r="A491" s="20"/>
      <c r="B491" s="20"/>
    </row>
    <row r="492" spans="1:2" x14ac:dyDescent="0.2">
      <c r="A492" s="20"/>
      <c r="B492" s="20"/>
    </row>
    <row r="493" spans="1:2" x14ac:dyDescent="0.2">
      <c r="A493" s="20"/>
      <c r="B493" s="20"/>
    </row>
    <row r="494" spans="1:2" x14ac:dyDescent="0.2">
      <c r="A494" s="20"/>
      <c r="B494" s="20"/>
    </row>
    <row r="495" spans="1:2" x14ac:dyDescent="0.2">
      <c r="A495" s="20"/>
      <c r="B495" s="20"/>
    </row>
    <row r="496" spans="1:2" x14ac:dyDescent="0.2">
      <c r="A496" s="20"/>
      <c r="B496" s="20"/>
    </row>
    <row r="497" spans="1:2" x14ac:dyDescent="0.2">
      <c r="A497" s="20"/>
      <c r="B497" s="20"/>
    </row>
    <row r="498" spans="1:2" x14ac:dyDescent="0.2">
      <c r="A498" s="20"/>
      <c r="B498" s="20"/>
    </row>
    <row r="499" spans="1:2" x14ac:dyDescent="0.2">
      <c r="A499" s="20"/>
      <c r="B499" s="20"/>
    </row>
    <row r="500" spans="1:2" x14ac:dyDescent="0.2">
      <c r="A500" s="20"/>
      <c r="B500" s="20"/>
    </row>
    <row r="501" spans="1:2" x14ac:dyDescent="0.2">
      <c r="A501" s="20"/>
      <c r="B501" s="20"/>
    </row>
    <row r="502" spans="1:2" x14ac:dyDescent="0.2">
      <c r="A502" s="20"/>
      <c r="B502" s="20"/>
    </row>
    <row r="503" spans="1:2" x14ac:dyDescent="0.2">
      <c r="A503" s="20"/>
      <c r="B503" s="20"/>
    </row>
    <row r="504" spans="1:2" x14ac:dyDescent="0.2">
      <c r="A504" s="20"/>
      <c r="B504" s="20"/>
    </row>
    <row r="505" spans="1:2" x14ac:dyDescent="0.2">
      <c r="A505" s="20"/>
      <c r="B505" s="20"/>
    </row>
    <row r="506" spans="1:2" x14ac:dyDescent="0.2">
      <c r="A506" s="20"/>
      <c r="B506" s="20"/>
    </row>
    <row r="507" spans="1:2" x14ac:dyDescent="0.2">
      <c r="A507" s="20"/>
      <c r="B507" s="20"/>
    </row>
    <row r="508" spans="1:2" x14ac:dyDescent="0.2">
      <c r="A508" s="20"/>
      <c r="B508" s="20"/>
    </row>
    <row r="509" spans="1:2" x14ac:dyDescent="0.2">
      <c r="A509" s="20"/>
      <c r="B509" s="20"/>
    </row>
    <row r="510" spans="1:2" x14ac:dyDescent="0.2">
      <c r="A510" s="20"/>
      <c r="B510" s="20"/>
    </row>
    <row r="511" spans="1:2" x14ac:dyDescent="0.2">
      <c r="A511" s="20"/>
      <c r="B511" s="20"/>
    </row>
    <row r="512" spans="1:2" x14ac:dyDescent="0.2">
      <c r="A512" s="20"/>
      <c r="B512" s="20"/>
    </row>
    <row r="513" spans="1:2" x14ac:dyDescent="0.2">
      <c r="A513" s="20"/>
      <c r="B513" s="20"/>
    </row>
    <row r="514" spans="1:2" x14ac:dyDescent="0.2">
      <c r="A514" s="20"/>
      <c r="B514" s="20"/>
    </row>
    <row r="515" spans="1:2" x14ac:dyDescent="0.2">
      <c r="A515" s="20"/>
      <c r="B515" s="20"/>
    </row>
    <row r="516" spans="1:2" x14ac:dyDescent="0.2">
      <c r="A516" s="20"/>
      <c r="B516" s="20"/>
    </row>
    <row r="517" spans="1:2" x14ac:dyDescent="0.2">
      <c r="A517" s="20"/>
      <c r="B517" s="20"/>
    </row>
    <row r="518" spans="1:2" x14ac:dyDescent="0.2">
      <c r="A518" s="20"/>
      <c r="B518" s="20"/>
    </row>
    <row r="519" spans="1:2" x14ac:dyDescent="0.2">
      <c r="A519" s="20"/>
      <c r="B519" s="20"/>
    </row>
    <row r="520" spans="1:2" x14ac:dyDescent="0.2">
      <c r="A520" s="20"/>
      <c r="B520" s="20"/>
    </row>
    <row r="521" spans="1:2" x14ac:dyDescent="0.2">
      <c r="A521" s="20"/>
      <c r="B521" s="20"/>
    </row>
    <row r="522" spans="1:2" x14ac:dyDescent="0.2">
      <c r="A522" s="20"/>
      <c r="B522" s="20"/>
    </row>
    <row r="523" spans="1:2" x14ac:dyDescent="0.2">
      <c r="A523" s="20"/>
      <c r="B523" s="20"/>
    </row>
    <row r="524" spans="1:2" x14ac:dyDescent="0.2">
      <c r="A524" s="20"/>
      <c r="B524" s="20"/>
    </row>
    <row r="525" spans="1:2" x14ac:dyDescent="0.2">
      <c r="A525" s="20"/>
      <c r="B525" s="20"/>
    </row>
    <row r="526" spans="1:2" x14ac:dyDescent="0.2">
      <c r="A526" s="20"/>
      <c r="B526" s="20"/>
    </row>
    <row r="527" spans="1:2" x14ac:dyDescent="0.2">
      <c r="A527" s="20"/>
      <c r="B527" s="20"/>
    </row>
    <row r="528" spans="1:2" x14ac:dyDescent="0.2">
      <c r="A528" s="20"/>
      <c r="B528" s="20"/>
    </row>
    <row r="529" spans="1:2" x14ac:dyDescent="0.2">
      <c r="A529" s="20"/>
      <c r="B529" s="20"/>
    </row>
    <row r="530" spans="1:2" x14ac:dyDescent="0.2">
      <c r="A530" s="20"/>
      <c r="B530" s="20"/>
    </row>
    <row r="531" spans="1:2" x14ac:dyDescent="0.2">
      <c r="A531" s="20"/>
      <c r="B531" s="20"/>
    </row>
    <row r="532" spans="1:2" x14ac:dyDescent="0.2">
      <c r="A532" s="20"/>
      <c r="B532" s="20"/>
    </row>
    <row r="533" spans="1:2" x14ac:dyDescent="0.2">
      <c r="A533" s="20"/>
      <c r="B533" s="20"/>
    </row>
    <row r="534" spans="1:2" x14ac:dyDescent="0.2">
      <c r="A534" s="20"/>
      <c r="B534" s="20"/>
    </row>
    <row r="535" spans="1:2" x14ac:dyDescent="0.2">
      <c r="A535" s="20"/>
      <c r="B535" s="20"/>
    </row>
    <row r="536" spans="1:2" x14ac:dyDescent="0.2">
      <c r="A536" s="20"/>
      <c r="B536" s="20"/>
    </row>
    <row r="537" spans="1:2" x14ac:dyDescent="0.2">
      <c r="A537" s="20"/>
      <c r="B537" s="20"/>
    </row>
    <row r="538" spans="1:2" x14ac:dyDescent="0.2">
      <c r="A538" s="20"/>
      <c r="B538" s="20"/>
    </row>
    <row r="539" spans="1:2" x14ac:dyDescent="0.2">
      <c r="A539" s="20"/>
      <c r="B539" s="20"/>
    </row>
    <row r="540" spans="1:2" x14ac:dyDescent="0.2">
      <c r="A540" s="20"/>
      <c r="B540" s="20"/>
    </row>
    <row r="541" spans="1:2" x14ac:dyDescent="0.2">
      <c r="A541" s="20"/>
      <c r="B541" s="20"/>
    </row>
    <row r="542" spans="1:2" x14ac:dyDescent="0.2">
      <c r="A542" s="20"/>
      <c r="B542" s="20"/>
    </row>
    <row r="543" spans="1:2" x14ac:dyDescent="0.2">
      <c r="A543" s="20"/>
      <c r="B543" s="20"/>
    </row>
    <row r="544" spans="1:2" x14ac:dyDescent="0.2">
      <c r="A544" s="20"/>
      <c r="B544" s="20"/>
    </row>
    <row r="545" spans="1:2" x14ac:dyDescent="0.2">
      <c r="A545" s="20"/>
      <c r="B545" s="20"/>
    </row>
    <row r="546" spans="1:2" x14ac:dyDescent="0.2">
      <c r="A546" s="20"/>
      <c r="B546" s="20"/>
    </row>
    <row r="547" spans="1:2" x14ac:dyDescent="0.2">
      <c r="A547" s="20"/>
      <c r="B547" s="20"/>
    </row>
    <row r="548" spans="1:2" x14ac:dyDescent="0.2">
      <c r="A548" s="20"/>
      <c r="B548" s="20"/>
    </row>
    <row r="549" spans="1:2" x14ac:dyDescent="0.2">
      <c r="A549" s="20"/>
      <c r="B549" s="20"/>
    </row>
    <row r="550" spans="1:2" x14ac:dyDescent="0.2">
      <c r="A550" s="20"/>
      <c r="B550" s="20"/>
    </row>
    <row r="551" spans="1:2" x14ac:dyDescent="0.2">
      <c r="A551" s="20"/>
      <c r="B551" s="20"/>
    </row>
    <row r="552" spans="1:2" x14ac:dyDescent="0.2">
      <c r="A552" s="20"/>
      <c r="B552" s="20"/>
    </row>
    <row r="553" spans="1:2" x14ac:dyDescent="0.2">
      <c r="A553" s="20"/>
      <c r="B553" s="20"/>
    </row>
    <row r="554" spans="1:2" x14ac:dyDescent="0.2">
      <c r="A554" s="20"/>
      <c r="B554" s="20"/>
    </row>
    <row r="555" spans="1:2" x14ac:dyDescent="0.2">
      <c r="A555" s="20"/>
      <c r="B555" s="20"/>
    </row>
    <row r="556" spans="1:2" x14ac:dyDescent="0.2">
      <c r="A556" s="20"/>
      <c r="B556" s="20"/>
    </row>
    <row r="557" spans="1:2" x14ac:dyDescent="0.2">
      <c r="A557" s="20"/>
      <c r="B557" s="20"/>
    </row>
    <row r="558" spans="1:2" x14ac:dyDescent="0.2">
      <c r="A558" s="20"/>
      <c r="B558" s="20"/>
    </row>
    <row r="559" spans="1:2" x14ac:dyDescent="0.2">
      <c r="A559" s="20"/>
      <c r="B559" s="20"/>
    </row>
    <row r="560" spans="1:2" x14ac:dyDescent="0.2">
      <c r="A560" s="20"/>
      <c r="B560" s="20"/>
    </row>
    <row r="561" spans="1:2" x14ac:dyDescent="0.2">
      <c r="A561" s="20"/>
      <c r="B561" s="20"/>
    </row>
    <row r="562" spans="1:2" x14ac:dyDescent="0.2">
      <c r="A562" s="20"/>
      <c r="B562" s="20"/>
    </row>
    <row r="563" spans="1:2" x14ac:dyDescent="0.2">
      <c r="A563" s="20"/>
      <c r="B563" s="20"/>
    </row>
    <row r="564" spans="1:2" x14ac:dyDescent="0.2">
      <c r="A564" s="20"/>
      <c r="B564" s="20"/>
    </row>
    <row r="565" spans="1:2" x14ac:dyDescent="0.2">
      <c r="A565" s="20"/>
      <c r="B565" s="20"/>
    </row>
    <row r="566" spans="1:2" x14ac:dyDescent="0.2">
      <c r="A566" s="20"/>
      <c r="B566" s="20"/>
    </row>
    <row r="567" spans="1:2" x14ac:dyDescent="0.2">
      <c r="A567" s="20"/>
      <c r="B567" s="20"/>
    </row>
    <row r="568" spans="1:2" x14ac:dyDescent="0.2">
      <c r="A568" s="20"/>
      <c r="B568" s="20"/>
    </row>
    <row r="569" spans="1:2" x14ac:dyDescent="0.2">
      <c r="A569" s="20"/>
      <c r="B569" s="20"/>
    </row>
    <row r="570" spans="1:2" x14ac:dyDescent="0.2">
      <c r="A570" s="20"/>
      <c r="B570" s="20"/>
    </row>
    <row r="571" spans="1:2" x14ac:dyDescent="0.2">
      <c r="A571" s="20"/>
      <c r="B571" s="20"/>
    </row>
    <row r="572" spans="1:2" x14ac:dyDescent="0.2">
      <c r="A572" s="20"/>
      <c r="B572" s="20"/>
    </row>
    <row r="573" spans="1:2" x14ac:dyDescent="0.2">
      <c r="A573" s="20"/>
      <c r="B573" s="20"/>
    </row>
    <row r="574" spans="1:2" x14ac:dyDescent="0.2">
      <c r="A574" s="20"/>
      <c r="B574" s="20"/>
    </row>
    <row r="575" spans="1:2" x14ac:dyDescent="0.2">
      <c r="A575" s="20"/>
      <c r="B575" s="20"/>
    </row>
    <row r="576" spans="1:2" x14ac:dyDescent="0.2">
      <c r="A576" s="20"/>
      <c r="B576" s="20"/>
    </row>
    <row r="577" spans="1:2" x14ac:dyDescent="0.2">
      <c r="A577" s="20"/>
      <c r="B577" s="20"/>
    </row>
    <row r="578" spans="1:2" x14ac:dyDescent="0.2">
      <c r="A578" s="20"/>
      <c r="B578" s="20"/>
    </row>
    <row r="579" spans="1:2" x14ac:dyDescent="0.2">
      <c r="A579" s="20"/>
      <c r="B579" s="20"/>
    </row>
    <row r="580" spans="1:2" x14ac:dyDescent="0.2">
      <c r="A580" s="20"/>
      <c r="B580" s="20"/>
    </row>
    <row r="581" spans="1:2" x14ac:dyDescent="0.2">
      <c r="A581" s="20"/>
      <c r="B581" s="20"/>
    </row>
    <row r="582" spans="1:2" x14ac:dyDescent="0.2">
      <c r="A582" s="20"/>
      <c r="B582" s="20"/>
    </row>
    <row r="583" spans="1:2" x14ac:dyDescent="0.2">
      <c r="A583" s="20"/>
      <c r="B583" s="20"/>
    </row>
    <row r="584" spans="1:2" x14ac:dyDescent="0.2">
      <c r="A584" s="20"/>
      <c r="B584" s="20"/>
    </row>
    <row r="585" spans="1:2" x14ac:dyDescent="0.2">
      <c r="A585" s="20"/>
      <c r="B585" s="20"/>
    </row>
    <row r="586" spans="1:2" x14ac:dyDescent="0.2">
      <c r="A586" s="20"/>
      <c r="B586" s="20"/>
    </row>
    <row r="587" spans="1:2" x14ac:dyDescent="0.2">
      <c r="A587" s="20"/>
      <c r="B587" s="20"/>
    </row>
    <row r="588" spans="1:2" x14ac:dyDescent="0.2">
      <c r="A588" s="20"/>
      <c r="B588" s="20"/>
    </row>
    <row r="589" spans="1:2" x14ac:dyDescent="0.2">
      <c r="A589" s="20"/>
      <c r="B589" s="20"/>
    </row>
    <row r="590" spans="1:2" x14ac:dyDescent="0.2">
      <c r="A590" s="20"/>
      <c r="B590" s="20"/>
    </row>
    <row r="591" spans="1:2" x14ac:dyDescent="0.2">
      <c r="A591" s="20"/>
      <c r="B591" s="20"/>
    </row>
    <row r="592" spans="1:2" x14ac:dyDescent="0.2">
      <c r="A592" s="20"/>
      <c r="B592" s="20"/>
    </row>
    <row r="593" spans="1:2" x14ac:dyDescent="0.2">
      <c r="A593" s="20"/>
      <c r="B593" s="20"/>
    </row>
    <row r="594" spans="1:2" x14ac:dyDescent="0.2">
      <c r="A594" s="20"/>
      <c r="B594" s="20"/>
    </row>
    <row r="595" spans="1:2" x14ac:dyDescent="0.2">
      <c r="A595" s="20"/>
      <c r="B595" s="20"/>
    </row>
    <row r="596" spans="1:2" x14ac:dyDescent="0.2">
      <c r="A596" s="20"/>
      <c r="B596" s="20"/>
    </row>
    <row r="597" spans="1:2" x14ac:dyDescent="0.2">
      <c r="A597" s="20"/>
      <c r="B597" s="20"/>
    </row>
    <row r="598" spans="1:2" x14ac:dyDescent="0.2">
      <c r="A598" s="20"/>
      <c r="B598" s="20"/>
    </row>
    <row r="599" spans="1:2" x14ac:dyDescent="0.2">
      <c r="A599" s="20"/>
      <c r="B599" s="20"/>
    </row>
    <row r="600" spans="1:2" x14ac:dyDescent="0.2">
      <c r="A600" s="20"/>
      <c r="B600" s="20"/>
    </row>
    <row r="601" spans="1:2" x14ac:dyDescent="0.2">
      <c r="A601" s="20"/>
      <c r="B601" s="20"/>
    </row>
    <row r="602" spans="1:2" x14ac:dyDescent="0.2">
      <c r="A602" s="20"/>
      <c r="B602" s="20"/>
    </row>
    <row r="603" spans="1:2" x14ac:dyDescent="0.2">
      <c r="A603" s="20"/>
      <c r="B603" s="20"/>
    </row>
    <row r="604" spans="1:2" x14ac:dyDescent="0.2">
      <c r="A604" s="20"/>
      <c r="B604" s="20"/>
    </row>
    <row r="605" spans="1:2" x14ac:dyDescent="0.2">
      <c r="A605" s="20"/>
      <c r="B605" s="20"/>
    </row>
    <row r="606" spans="1:2" x14ac:dyDescent="0.2">
      <c r="A606" s="20"/>
      <c r="B606" s="20"/>
    </row>
    <row r="607" spans="1:2" x14ac:dyDescent="0.2">
      <c r="A607" s="20"/>
      <c r="B607" s="20"/>
    </row>
    <row r="608" spans="1:2" x14ac:dyDescent="0.2">
      <c r="A608" s="20"/>
      <c r="B608" s="20"/>
    </row>
    <row r="609" spans="1:2" x14ac:dyDescent="0.2">
      <c r="A609" s="20"/>
      <c r="B609" s="20"/>
    </row>
    <row r="610" spans="1:2" x14ac:dyDescent="0.2">
      <c r="A610" s="20"/>
      <c r="B610" s="20"/>
    </row>
    <row r="611" spans="1:2" x14ac:dyDescent="0.2">
      <c r="A611" s="20"/>
      <c r="B611" s="20"/>
    </row>
    <row r="612" spans="1:2" x14ac:dyDescent="0.2">
      <c r="A612" s="20"/>
      <c r="B612" s="20"/>
    </row>
    <row r="613" spans="1:2" x14ac:dyDescent="0.2">
      <c r="A613" s="20"/>
      <c r="B613" s="20"/>
    </row>
    <row r="614" spans="1:2" x14ac:dyDescent="0.2">
      <c r="A614" s="20"/>
      <c r="B614" s="20"/>
    </row>
    <row r="615" spans="1:2" x14ac:dyDescent="0.2">
      <c r="A615" s="20"/>
      <c r="B615" s="20"/>
    </row>
    <row r="616" spans="1:2" x14ac:dyDescent="0.2">
      <c r="A616" s="20"/>
      <c r="B616" s="20"/>
    </row>
    <row r="617" spans="1:2" x14ac:dyDescent="0.2">
      <c r="A617" s="20"/>
      <c r="B617" s="20"/>
    </row>
    <row r="618" spans="1:2" x14ac:dyDescent="0.2">
      <c r="A618" s="20"/>
      <c r="B618" s="20"/>
    </row>
    <row r="619" spans="1:2" x14ac:dyDescent="0.2">
      <c r="A619" s="20"/>
      <c r="B619" s="20"/>
    </row>
    <row r="620" spans="1:2" x14ac:dyDescent="0.2">
      <c r="A620" s="20"/>
      <c r="B620" s="20"/>
    </row>
    <row r="621" spans="1:2" x14ac:dyDescent="0.2">
      <c r="A621" s="20"/>
      <c r="B621" s="20"/>
    </row>
    <row r="622" spans="1:2" x14ac:dyDescent="0.2">
      <c r="A622" s="20"/>
      <c r="B622" s="20"/>
    </row>
    <row r="623" spans="1:2" x14ac:dyDescent="0.2">
      <c r="A623" s="20"/>
      <c r="B623" s="20"/>
    </row>
    <row r="624" spans="1:2" x14ac:dyDescent="0.2">
      <c r="A624" s="20"/>
      <c r="B624" s="20"/>
    </row>
    <row r="625" spans="1:2" x14ac:dyDescent="0.2">
      <c r="A625" s="20"/>
      <c r="B625" s="20"/>
    </row>
    <row r="626" spans="1:2" x14ac:dyDescent="0.2">
      <c r="A626" s="20"/>
      <c r="B626" s="20"/>
    </row>
    <row r="627" spans="1:2" x14ac:dyDescent="0.2">
      <c r="A627" s="20"/>
      <c r="B627" s="20"/>
    </row>
    <row r="628" spans="1:2" x14ac:dyDescent="0.2">
      <c r="A628" s="20"/>
      <c r="B628" s="20"/>
    </row>
    <row r="629" spans="1:2" x14ac:dyDescent="0.2">
      <c r="A629" s="20"/>
      <c r="B629" s="20"/>
    </row>
    <row r="630" spans="1:2" x14ac:dyDescent="0.2">
      <c r="A630" s="20"/>
      <c r="B630" s="20"/>
    </row>
    <row r="631" spans="1:2" x14ac:dyDescent="0.2">
      <c r="A631" s="20"/>
      <c r="B631" s="20"/>
    </row>
    <row r="632" spans="1:2" x14ac:dyDescent="0.2">
      <c r="A632" s="20"/>
      <c r="B632" s="20"/>
    </row>
    <row r="633" spans="1:2" x14ac:dyDescent="0.2">
      <c r="A633" s="20"/>
      <c r="B633" s="20"/>
    </row>
    <row r="634" spans="1:2" x14ac:dyDescent="0.2">
      <c r="A634" s="20"/>
      <c r="B634" s="20"/>
    </row>
    <row r="635" spans="1:2" x14ac:dyDescent="0.2">
      <c r="A635" s="20"/>
      <c r="B635" s="20"/>
    </row>
    <row r="636" spans="1:2" x14ac:dyDescent="0.2">
      <c r="A636" s="20"/>
      <c r="B636" s="20"/>
    </row>
    <row r="637" spans="1:2" x14ac:dyDescent="0.2">
      <c r="A637" s="20"/>
      <c r="B637" s="20"/>
    </row>
    <row r="638" spans="1:2" x14ac:dyDescent="0.2">
      <c r="A638" s="20"/>
      <c r="B638" s="20"/>
    </row>
    <row r="639" spans="1:2" x14ac:dyDescent="0.2">
      <c r="A639" s="20"/>
      <c r="B639" s="20"/>
    </row>
    <row r="640" spans="1:2" x14ac:dyDescent="0.2">
      <c r="A640" s="20"/>
      <c r="B640" s="20"/>
    </row>
    <row r="641" spans="1:2" x14ac:dyDescent="0.2">
      <c r="A641" s="20"/>
      <c r="B641" s="20"/>
    </row>
    <row r="642" spans="1:2" x14ac:dyDescent="0.2">
      <c r="A642" s="20"/>
      <c r="B642" s="20"/>
    </row>
    <row r="643" spans="1:2" x14ac:dyDescent="0.2">
      <c r="A643" s="20"/>
      <c r="B643" s="20"/>
    </row>
    <row r="644" spans="1:2" x14ac:dyDescent="0.2">
      <c r="A644" s="20"/>
      <c r="B644" s="20"/>
    </row>
    <row r="645" spans="1:2" x14ac:dyDescent="0.2">
      <c r="A645" s="20"/>
      <c r="B645" s="20"/>
    </row>
    <row r="646" spans="1:2" x14ac:dyDescent="0.2">
      <c r="A646" s="20"/>
      <c r="B646" s="20"/>
    </row>
    <row r="647" spans="1:2" x14ac:dyDescent="0.2">
      <c r="A647" s="20"/>
      <c r="B647" s="20"/>
    </row>
    <row r="648" spans="1:2" x14ac:dyDescent="0.2">
      <c r="A648" s="20"/>
      <c r="B648" s="20"/>
    </row>
    <row r="649" spans="1:2" x14ac:dyDescent="0.2">
      <c r="A649" s="20"/>
      <c r="B649" s="20"/>
    </row>
    <row r="650" spans="1:2" x14ac:dyDescent="0.2">
      <c r="A650" s="20"/>
      <c r="B650" s="20"/>
    </row>
    <row r="651" spans="1:2" x14ac:dyDescent="0.2">
      <c r="A651" s="20"/>
      <c r="B651" s="20"/>
    </row>
    <row r="652" spans="1:2" x14ac:dyDescent="0.2">
      <c r="A652" s="20"/>
      <c r="B652" s="20"/>
    </row>
    <row r="653" spans="1:2" x14ac:dyDescent="0.2">
      <c r="A653" s="20"/>
      <c r="B653" s="20"/>
    </row>
    <row r="654" spans="1:2" x14ac:dyDescent="0.2">
      <c r="A654" s="20"/>
      <c r="B654" s="20"/>
    </row>
    <row r="655" spans="1:2" x14ac:dyDescent="0.2">
      <c r="A655" s="20"/>
      <c r="B655" s="20"/>
    </row>
    <row r="656" spans="1:2" x14ac:dyDescent="0.2">
      <c r="A656" s="20"/>
      <c r="B656" s="20"/>
    </row>
    <row r="657" spans="1:2" x14ac:dyDescent="0.2">
      <c r="A657" s="20"/>
      <c r="B657" s="20"/>
    </row>
    <row r="658" spans="1:2" x14ac:dyDescent="0.2">
      <c r="A658" s="20"/>
      <c r="B658" s="20"/>
    </row>
    <row r="659" spans="1:2" x14ac:dyDescent="0.2">
      <c r="A659" s="20"/>
      <c r="B659" s="20"/>
    </row>
    <row r="660" spans="1:2" x14ac:dyDescent="0.2">
      <c r="A660" s="20"/>
      <c r="B660" s="20"/>
    </row>
    <row r="661" spans="1:2" x14ac:dyDescent="0.2">
      <c r="A661" s="20"/>
      <c r="B661" s="20"/>
    </row>
    <row r="662" spans="1:2" x14ac:dyDescent="0.2">
      <c r="A662" s="20"/>
      <c r="B662" s="20"/>
    </row>
    <row r="663" spans="1:2" x14ac:dyDescent="0.2">
      <c r="A663" s="20"/>
      <c r="B663" s="20"/>
    </row>
    <row r="664" spans="1:2" x14ac:dyDescent="0.2">
      <c r="A664" s="20"/>
      <c r="B664" s="20"/>
    </row>
    <row r="665" spans="1:2" x14ac:dyDescent="0.2">
      <c r="A665" s="20"/>
      <c r="B665" s="20"/>
    </row>
    <row r="666" spans="1:2" x14ac:dyDescent="0.2">
      <c r="A666" s="20"/>
      <c r="B666" s="20"/>
    </row>
    <row r="667" spans="1:2" x14ac:dyDescent="0.2">
      <c r="A667" s="20"/>
      <c r="B667" s="20"/>
    </row>
    <row r="668" spans="1:2" x14ac:dyDescent="0.2">
      <c r="A668" s="20"/>
      <c r="B668" s="20"/>
    </row>
    <row r="669" spans="1:2" x14ac:dyDescent="0.2">
      <c r="A669" s="20"/>
      <c r="B669" s="20"/>
    </row>
    <row r="670" spans="1:2" x14ac:dyDescent="0.2">
      <c r="A670" s="20"/>
      <c r="B670" s="20"/>
    </row>
    <row r="671" spans="1:2" x14ac:dyDescent="0.2">
      <c r="A671" s="20"/>
      <c r="B671" s="20"/>
    </row>
    <row r="672" spans="1:2" x14ac:dyDescent="0.2">
      <c r="A672" s="20"/>
      <c r="B672" s="20"/>
    </row>
    <row r="673" spans="1:2" x14ac:dyDescent="0.2">
      <c r="A673" s="20"/>
      <c r="B673" s="20"/>
    </row>
    <row r="674" spans="1:2" x14ac:dyDescent="0.2">
      <c r="A674" s="20"/>
      <c r="B674" s="20"/>
    </row>
    <row r="675" spans="1:2" x14ac:dyDescent="0.2">
      <c r="A675" s="20"/>
      <c r="B675" s="20"/>
    </row>
    <row r="676" spans="1:2" x14ac:dyDescent="0.2">
      <c r="A676" s="20"/>
      <c r="B676" s="20"/>
    </row>
    <row r="677" spans="1:2" x14ac:dyDescent="0.2">
      <c r="A677" s="20"/>
      <c r="B677" s="20"/>
    </row>
    <row r="678" spans="1:2" x14ac:dyDescent="0.2">
      <c r="A678" s="20"/>
      <c r="B678" s="20"/>
    </row>
    <row r="679" spans="1:2" x14ac:dyDescent="0.2">
      <c r="A679" s="20"/>
      <c r="B679" s="20"/>
    </row>
    <row r="680" spans="1:2" x14ac:dyDescent="0.2">
      <c r="A680" s="20"/>
      <c r="B680" s="20"/>
    </row>
    <row r="681" spans="1:2" x14ac:dyDescent="0.2">
      <c r="A681" s="20"/>
      <c r="B681" s="20"/>
    </row>
    <row r="682" spans="1:2" x14ac:dyDescent="0.2">
      <c r="A682" s="20"/>
      <c r="B682" s="20"/>
    </row>
    <row r="683" spans="1:2" x14ac:dyDescent="0.2">
      <c r="A683" s="20"/>
      <c r="B683" s="20"/>
    </row>
    <row r="684" spans="1:2" x14ac:dyDescent="0.2">
      <c r="A684" s="20"/>
      <c r="B684" s="20"/>
    </row>
    <row r="685" spans="1:2" x14ac:dyDescent="0.2">
      <c r="A685" s="20"/>
      <c r="B685" s="20"/>
    </row>
    <row r="686" spans="1:2" x14ac:dyDescent="0.2">
      <c r="A686" s="20"/>
      <c r="B686" s="20"/>
    </row>
    <row r="687" spans="1:2" x14ac:dyDescent="0.2">
      <c r="A687" s="20"/>
      <c r="B687" s="20"/>
    </row>
    <row r="688" spans="1:2" x14ac:dyDescent="0.2">
      <c r="A688" s="20"/>
      <c r="B688" s="20"/>
    </row>
    <row r="689" spans="1:2" x14ac:dyDescent="0.2">
      <c r="A689" s="20"/>
      <c r="B689" s="20"/>
    </row>
    <row r="690" spans="1:2" x14ac:dyDescent="0.2">
      <c r="A690" s="20"/>
      <c r="B690" s="20"/>
    </row>
    <row r="691" spans="1:2" x14ac:dyDescent="0.2">
      <c r="A691" s="20"/>
      <c r="B691" s="20"/>
    </row>
    <row r="692" spans="1:2" x14ac:dyDescent="0.2">
      <c r="A692" s="20"/>
      <c r="B692" s="20"/>
    </row>
    <row r="693" spans="1:2" x14ac:dyDescent="0.2">
      <c r="A693" s="20"/>
      <c r="B693" s="20"/>
    </row>
    <row r="694" spans="1:2" x14ac:dyDescent="0.2">
      <c r="A694" s="20"/>
      <c r="B694" s="20"/>
    </row>
    <row r="695" spans="1:2" x14ac:dyDescent="0.2">
      <c r="A695" s="20"/>
      <c r="B695" s="20"/>
    </row>
    <row r="696" spans="1:2" x14ac:dyDescent="0.2">
      <c r="A696" s="20"/>
      <c r="B696" s="20"/>
    </row>
    <row r="697" spans="1:2" x14ac:dyDescent="0.2">
      <c r="A697" s="20"/>
      <c r="B697" s="20"/>
    </row>
    <row r="698" spans="1:2" x14ac:dyDescent="0.2">
      <c r="A698" s="20"/>
      <c r="B698" s="20"/>
    </row>
    <row r="699" spans="1:2" x14ac:dyDescent="0.2">
      <c r="A699" s="20"/>
      <c r="B699" s="20"/>
    </row>
    <row r="700" spans="1:2" x14ac:dyDescent="0.2">
      <c r="A700" s="20"/>
      <c r="B700" s="20"/>
    </row>
    <row r="701" spans="1:2" x14ac:dyDescent="0.2">
      <c r="A701" s="20"/>
      <c r="B701" s="20"/>
    </row>
    <row r="702" spans="1:2" x14ac:dyDescent="0.2">
      <c r="A702" s="20"/>
      <c r="B702" s="20"/>
    </row>
    <row r="703" spans="1:2" x14ac:dyDescent="0.2">
      <c r="A703" s="20"/>
      <c r="B703" s="20"/>
    </row>
    <row r="704" spans="1:2" x14ac:dyDescent="0.2">
      <c r="A704" s="20"/>
      <c r="B704" s="20"/>
    </row>
    <row r="705" spans="1:2" x14ac:dyDescent="0.2">
      <c r="A705" s="20"/>
      <c r="B705" s="20"/>
    </row>
    <row r="706" spans="1:2" x14ac:dyDescent="0.2">
      <c r="A706" s="20"/>
      <c r="B706" s="20"/>
    </row>
    <row r="707" spans="1:2" x14ac:dyDescent="0.2">
      <c r="A707" s="20"/>
      <c r="B707" s="20"/>
    </row>
    <row r="708" spans="1:2" x14ac:dyDescent="0.2">
      <c r="A708" s="20"/>
      <c r="B708" s="20"/>
    </row>
    <row r="709" spans="1:2" x14ac:dyDescent="0.2">
      <c r="A709" s="20"/>
      <c r="B709" s="20"/>
    </row>
    <row r="710" spans="1:2" x14ac:dyDescent="0.2">
      <c r="A710" s="20"/>
      <c r="B710" s="20"/>
    </row>
    <row r="711" spans="1:2" x14ac:dyDescent="0.2">
      <c r="A711" s="20"/>
      <c r="B711" s="20"/>
    </row>
    <row r="712" spans="1:2" x14ac:dyDescent="0.2">
      <c r="A712" s="20"/>
      <c r="B712" s="20"/>
    </row>
    <row r="713" spans="1:2" x14ac:dyDescent="0.2">
      <c r="A713" s="20"/>
      <c r="B713" s="20"/>
    </row>
    <row r="714" spans="1:2" x14ac:dyDescent="0.2">
      <c r="A714" s="20"/>
      <c r="B714" s="20"/>
    </row>
    <row r="715" spans="1:2" x14ac:dyDescent="0.2">
      <c r="A715" s="20"/>
      <c r="B715" s="20"/>
    </row>
    <row r="716" spans="1:2" x14ac:dyDescent="0.2">
      <c r="A716" s="20"/>
      <c r="B716" s="20"/>
    </row>
    <row r="717" spans="1:2" x14ac:dyDescent="0.2">
      <c r="A717" s="20"/>
      <c r="B717" s="20"/>
    </row>
    <row r="718" spans="1:2" x14ac:dyDescent="0.2">
      <c r="A718" s="20"/>
      <c r="B718" s="20"/>
    </row>
    <row r="719" spans="1:2" x14ac:dyDescent="0.2">
      <c r="A719" s="20"/>
      <c r="B719" s="20"/>
    </row>
    <row r="720" spans="1:2" x14ac:dyDescent="0.2">
      <c r="A720" s="20"/>
      <c r="B720" s="20"/>
    </row>
    <row r="721" spans="1:2" x14ac:dyDescent="0.2">
      <c r="A721" s="20"/>
      <c r="B721" s="20"/>
    </row>
    <row r="722" spans="1:2" x14ac:dyDescent="0.2">
      <c r="A722" s="20"/>
      <c r="B722" s="20"/>
    </row>
    <row r="723" spans="1:2" x14ac:dyDescent="0.2">
      <c r="A723" s="20"/>
      <c r="B723" s="20"/>
    </row>
    <row r="724" spans="1:2" x14ac:dyDescent="0.2">
      <c r="A724" s="20"/>
      <c r="B724" s="20"/>
    </row>
    <row r="725" spans="1:2" x14ac:dyDescent="0.2">
      <c r="A725" s="20"/>
      <c r="B725" s="20"/>
    </row>
    <row r="726" spans="1:2" x14ac:dyDescent="0.2">
      <c r="A726" s="20"/>
      <c r="B726" s="20"/>
    </row>
    <row r="727" spans="1:2" x14ac:dyDescent="0.2">
      <c r="A727" s="20"/>
      <c r="B727" s="20"/>
    </row>
    <row r="728" spans="1:2" x14ac:dyDescent="0.2">
      <c r="A728" s="20"/>
      <c r="B728" s="20"/>
    </row>
    <row r="729" spans="1:2" x14ac:dyDescent="0.2">
      <c r="A729" s="20"/>
      <c r="B729" s="20"/>
    </row>
    <row r="730" spans="1:2" x14ac:dyDescent="0.2">
      <c r="A730" s="20"/>
      <c r="B730" s="20"/>
    </row>
    <row r="731" spans="1:2" x14ac:dyDescent="0.2">
      <c r="A731" s="20"/>
      <c r="B731" s="20"/>
    </row>
    <row r="732" spans="1:2" x14ac:dyDescent="0.2">
      <c r="A732" s="20"/>
      <c r="B732" s="20"/>
    </row>
    <row r="733" spans="1:2" x14ac:dyDescent="0.2">
      <c r="A733" s="20"/>
      <c r="B733" s="20"/>
    </row>
    <row r="734" spans="1:2" x14ac:dyDescent="0.2">
      <c r="A734" s="20"/>
      <c r="B734" s="20"/>
    </row>
    <row r="735" spans="1:2" x14ac:dyDescent="0.2">
      <c r="A735" s="20"/>
      <c r="B735" s="20"/>
    </row>
    <row r="736" spans="1:2" x14ac:dyDescent="0.2">
      <c r="A736" s="20"/>
      <c r="B736" s="20"/>
    </row>
    <row r="737" spans="1:2" x14ac:dyDescent="0.2">
      <c r="A737" s="20"/>
      <c r="B737" s="20"/>
    </row>
    <row r="738" spans="1:2" x14ac:dyDescent="0.2">
      <c r="A738" s="20"/>
      <c r="B738" s="20"/>
    </row>
    <row r="739" spans="1:2" x14ac:dyDescent="0.2">
      <c r="A739" s="20"/>
      <c r="B739" s="20"/>
    </row>
    <row r="740" spans="1:2" x14ac:dyDescent="0.2">
      <c r="A740" s="20"/>
      <c r="B740" s="20"/>
    </row>
    <row r="741" spans="1:2" x14ac:dyDescent="0.2">
      <c r="A741" s="20"/>
      <c r="B741" s="20"/>
    </row>
    <row r="742" spans="1:2" x14ac:dyDescent="0.2">
      <c r="A742" s="20"/>
      <c r="B742" s="20"/>
    </row>
    <row r="743" spans="1:2" x14ac:dyDescent="0.2">
      <c r="A743" s="20"/>
      <c r="B743" s="20"/>
    </row>
    <row r="744" spans="1:2" x14ac:dyDescent="0.2">
      <c r="A744" s="20"/>
      <c r="B744" s="20"/>
    </row>
    <row r="745" spans="1:2" x14ac:dyDescent="0.2">
      <c r="A745" s="20"/>
      <c r="B745" s="20"/>
    </row>
    <row r="746" spans="1:2" x14ac:dyDescent="0.2">
      <c r="A746" s="20"/>
      <c r="B746" s="20"/>
    </row>
    <row r="747" spans="1:2" x14ac:dyDescent="0.2">
      <c r="A747" s="20"/>
      <c r="B747" s="20"/>
    </row>
    <row r="748" spans="1:2" x14ac:dyDescent="0.2">
      <c r="A748" s="20"/>
      <c r="B748" s="20"/>
    </row>
    <row r="749" spans="1:2" x14ac:dyDescent="0.2">
      <c r="A749" s="20"/>
      <c r="B749" s="20"/>
    </row>
    <row r="750" spans="1:2" x14ac:dyDescent="0.2">
      <c r="A750" s="20"/>
      <c r="B750" s="20"/>
    </row>
    <row r="751" spans="1:2" x14ac:dyDescent="0.2">
      <c r="A751" s="20"/>
      <c r="B751" s="20"/>
    </row>
    <row r="752" spans="1:2" x14ac:dyDescent="0.2">
      <c r="A752" s="20"/>
      <c r="B752" s="20"/>
    </row>
    <row r="753" spans="1:2" x14ac:dyDescent="0.2">
      <c r="A753" s="20"/>
      <c r="B753" s="20"/>
    </row>
    <row r="754" spans="1:2" x14ac:dyDescent="0.2">
      <c r="A754" s="20"/>
      <c r="B754" s="20"/>
    </row>
    <row r="755" spans="1:2" x14ac:dyDescent="0.2">
      <c r="A755" s="20"/>
      <c r="B755" s="20"/>
    </row>
    <row r="756" spans="1:2" x14ac:dyDescent="0.2">
      <c r="A756" s="20"/>
      <c r="B756" s="20"/>
    </row>
    <row r="757" spans="1:2" x14ac:dyDescent="0.2">
      <c r="A757" s="20"/>
      <c r="B757" s="20"/>
    </row>
    <row r="758" spans="1:2" x14ac:dyDescent="0.2">
      <c r="A758" s="20"/>
      <c r="B758" s="20"/>
    </row>
    <row r="759" spans="1:2" x14ac:dyDescent="0.2">
      <c r="A759" s="20"/>
      <c r="B759" s="20"/>
    </row>
    <row r="760" spans="1:2" x14ac:dyDescent="0.2">
      <c r="A760" s="20"/>
      <c r="B760" s="20"/>
    </row>
    <row r="761" spans="1:2" x14ac:dyDescent="0.2">
      <c r="A761" s="20"/>
      <c r="B761" s="20"/>
    </row>
    <row r="762" spans="1:2" x14ac:dyDescent="0.2">
      <c r="A762" s="20"/>
      <c r="B762" s="20"/>
    </row>
    <row r="763" spans="1:2" x14ac:dyDescent="0.2">
      <c r="A763" s="20"/>
      <c r="B763" s="20"/>
    </row>
    <row r="764" spans="1:2" x14ac:dyDescent="0.2">
      <c r="A764" s="20"/>
      <c r="B764" s="20"/>
    </row>
    <row r="765" spans="1:2" x14ac:dyDescent="0.2">
      <c r="A765" s="20"/>
      <c r="B765" s="20"/>
    </row>
    <row r="766" spans="1:2" x14ac:dyDescent="0.2">
      <c r="A766" s="20"/>
      <c r="B766" s="20"/>
    </row>
    <row r="767" spans="1:2" x14ac:dyDescent="0.2">
      <c r="A767" s="20"/>
      <c r="B767" s="20"/>
    </row>
    <row r="768" spans="1:2" x14ac:dyDescent="0.2">
      <c r="A768" s="20"/>
      <c r="B768" s="20"/>
    </row>
    <row r="769" spans="1:2" x14ac:dyDescent="0.2">
      <c r="A769" s="20"/>
      <c r="B769" s="20"/>
    </row>
    <row r="770" spans="1:2" x14ac:dyDescent="0.2">
      <c r="A770" s="20"/>
      <c r="B770" s="20"/>
    </row>
    <row r="771" spans="1:2" x14ac:dyDescent="0.2">
      <c r="A771" s="20"/>
      <c r="B771" s="20"/>
    </row>
    <row r="772" spans="1:2" x14ac:dyDescent="0.2">
      <c r="A772" s="20"/>
      <c r="B772" s="20"/>
    </row>
    <row r="773" spans="1:2" x14ac:dyDescent="0.2">
      <c r="A773" s="20"/>
      <c r="B773" s="20"/>
    </row>
    <row r="774" spans="1:2" x14ac:dyDescent="0.2">
      <c r="A774" s="20"/>
      <c r="B774" s="20"/>
    </row>
    <row r="775" spans="1:2" x14ac:dyDescent="0.2">
      <c r="A775" s="20"/>
      <c r="B775" s="20"/>
    </row>
    <row r="776" spans="1:2" x14ac:dyDescent="0.2">
      <c r="A776" s="20"/>
      <c r="B776" s="20"/>
    </row>
    <row r="777" spans="1:2" x14ac:dyDescent="0.2">
      <c r="A777" s="20"/>
      <c r="B777" s="20"/>
    </row>
    <row r="778" spans="1:2" x14ac:dyDescent="0.2">
      <c r="A778" s="20"/>
      <c r="B778" s="20"/>
    </row>
    <row r="779" spans="1:2" x14ac:dyDescent="0.2">
      <c r="A779" s="20"/>
      <c r="B779" s="20"/>
    </row>
    <row r="780" spans="1:2" x14ac:dyDescent="0.2">
      <c r="A780" s="20"/>
      <c r="B780" s="20"/>
    </row>
    <row r="781" spans="1:2" x14ac:dyDescent="0.2">
      <c r="A781" s="20"/>
      <c r="B781" s="20"/>
    </row>
    <row r="782" spans="1:2" x14ac:dyDescent="0.2">
      <c r="A782" s="20"/>
      <c r="B782" s="20"/>
    </row>
    <row r="783" spans="1:2" x14ac:dyDescent="0.2">
      <c r="A783" s="20"/>
      <c r="B783" s="20"/>
    </row>
    <row r="784" spans="1:2" x14ac:dyDescent="0.2">
      <c r="A784" s="20"/>
      <c r="B784" s="20"/>
    </row>
    <row r="785" spans="1:2" x14ac:dyDescent="0.2">
      <c r="A785" s="20"/>
      <c r="B785" s="20"/>
    </row>
    <row r="786" spans="1:2" x14ac:dyDescent="0.2">
      <c r="A786" s="20"/>
      <c r="B786" s="20"/>
    </row>
    <row r="787" spans="1:2" x14ac:dyDescent="0.2">
      <c r="A787" s="20"/>
      <c r="B787" s="20"/>
    </row>
    <row r="788" spans="1:2" x14ac:dyDescent="0.2">
      <c r="A788" s="20"/>
      <c r="B788" s="20"/>
    </row>
    <row r="789" spans="1:2" x14ac:dyDescent="0.2">
      <c r="A789" s="20"/>
      <c r="B789" s="20"/>
    </row>
    <row r="790" spans="1:2" x14ac:dyDescent="0.2">
      <c r="A790" s="20"/>
      <c r="B790" s="20"/>
    </row>
    <row r="791" spans="1:2" x14ac:dyDescent="0.2">
      <c r="A791" s="20"/>
      <c r="B791" s="20"/>
    </row>
    <row r="792" spans="1:2" x14ac:dyDescent="0.2">
      <c r="A792" s="20"/>
      <c r="B792" s="20"/>
    </row>
    <row r="793" spans="1:2" x14ac:dyDescent="0.2">
      <c r="A793" s="20"/>
      <c r="B793" s="20"/>
    </row>
    <row r="794" spans="1:2" x14ac:dyDescent="0.2">
      <c r="A794" s="20"/>
      <c r="B794" s="20"/>
    </row>
    <row r="795" spans="1:2" x14ac:dyDescent="0.2">
      <c r="A795" s="20"/>
      <c r="B795" s="20"/>
    </row>
    <row r="796" spans="1:2" x14ac:dyDescent="0.2">
      <c r="A796" s="20"/>
      <c r="B796" s="20"/>
    </row>
    <row r="797" spans="1:2" x14ac:dyDescent="0.2">
      <c r="A797" s="20"/>
      <c r="B797" s="20"/>
    </row>
    <row r="798" spans="1:2" x14ac:dyDescent="0.2">
      <c r="A798" s="20"/>
      <c r="B798" s="20"/>
    </row>
    <row r="799" spans="1:2" x14ac:dyDescent="0.2">
      <c r="A799" s="20"/>
      <c r="B799" s="20"/>
    </row>
    <row r="800" spans="1:2" x14ac:dyDescent="0.2">
      <c r="A800" s="20"/>
      <c r="B800" s="20"/>
    </row>
    <row r="801" spans="1:2" x14ac:dyDescent="0.2">
      <c r="A801" s="20"/>
      <c r="B801" s="20"/>
    </row>
    <row r="802" spans="1:2" x14ac:dyDescent="0.2">
      <c r="A802" s="20"/>
      <c r="B802" s="20"/>
    </row>
    <row r="803" spans="1:2" x14ac:dyDescent="0.2">
      <c r="A803" s="20"/>
      <c r="B803" s="20"/>
    </row>
    <row r="804" spans="1:2" x14ac:dyDescent="0.2">
      <c r="A804" s="20"/>
      <c r="B804" s="20"/>
    </row>
    <row r="805" spans="1:2" x14ac:dyDescent="0.2">
      <c r="A805" s="20"/>
      <c r="B805" s="20"/>
    </row>
    <row r="806" spans="1:2" x14ac:dyDescent="0.2">
      <c r="A806" s="20"/>
      <c r="B806" s="20"/>
    </row>
    <row r="807" spans="1:2" x14ac:dyDescent="0.2">
      <c r="A807" s="20"/>
      <c r="B807" s="20"/>
    </row>
    <row r="808" spans="1:2" x14ac:dyDescent="0.2">
      <c r="A808" s="20"/>
      <c r="B808" s="20"/>
    </row>
    <row r="809" spans="1:2" x14ac:dyDescent="0.2">
      <c r="A809" s="20"/>
      <c r="B809" s="20"/>
    </row>
    <row r="810" spans="1:2" x14ac:dyDescent="0.2">
      <c r="A810" s="20"/>
      <c r="B810" s="20"/>
    </row>
    <row r="811" spans="1:2" x14ac:dyDescent="0.2">
      <c r="A811" s="20"/>
      <c r="B811" s="20"/>
    </row>
    <row r="812" spans="1:2" x14ac:dyDescent="0.2">
      <c r="A812" s="20"/>
      <c r="B812" s="20"/>
    </row>
    <row r="813" spans="1:2" x14ac:dyDescent="0.2">
      <c r="A813" s="20"/>
      <c r="B813" s="20"/>
    </row>
    <row r="814" spans="1:2" x14ac:dyDescent="0.2">
      <c r="A814" s="20"/>
      <c r="B814" s="20"/>
    </row>
    <row r="815" spans="1:2" x14ac:dyDescent="0.2">
      <c r="A815" s="20"/>
      <c r="B815" s="20"/>
    </row>
    <row r="816" spans="1:2" x14ac:dyDescent="0.2">
      <c r="A816" s="20"/>
      <c r="B816" s="20"/>
    </row>
    <row r="817" spans="1:2" x14ac:dyDescent="0.2">
      <c r="A817" s="20"/>
      <c r="B817" s="20"/>
    </row>
    <row r="818" spans="1:2" x14ac:dyDescent="0.2">
      <c r="A818" s="20"/>
      <c r="B818" s="20"/>
    </row>
    <row r="819" spans="1:2" x14ac:dyDescent="0.2">
      <c r="A819" s="20"/>
      <c r="B819" s="20"/>
    </row>
    <row r="820" spans="1:2" x14ac:dyDescent="0.2">
      <c r="A820" s="20"/>
      <c r="B820" s="20"/>
    </row>
    <row r="821" spans="1:2" x14ac:dyDescent="0.2">
      <c r="A821" s="20"/>
      <c r="B821" s="20"/>
    </row>
    <row r="822" spans="1:2" x14ac:dyDescent="0.2">
      <c r="A822" s="20"/>
      <c r="B822" s="20"/>
    </row>
    <row r="823" spans="1:2" x14ac:dyDescent="0.2">
      <c r="A823" s="20"/>
      <c r="B823" s="20"/>
    </row>
    <row r="824" spans="1:2" x14ac:dyDescent="0.2">
      <c r="A824" s="20"/>
      <c r="B824" s="20"/>
    </row>
    <row r="825" spans="1:2" x14ac:dyDescent="0.2">
      <c r="A825" s="20"/>
      <c r="B825" s="20"/>
    </row>
    <row r="826" spans="1:2" x14ac:dyDescent="0.2">
      <c r="A826" s="20"/>
      <c r="B826" s="20"/>
    </row>
    <row r="827" spans="1:2" x14ac:dyDescent="0.2">
      <c r="A827" s="20"/>
      <c r="B827" s="20"/>
    </row>
    <row r="828" spans="1:2" x14ac:dyDescent="0.2">
      <c r="A828" s="20"/>
      <c r="B828" s="20"/>
    </row>
    <row r="829" spans="1:2" x14ac:dyDescent="0.2">
      <c r="A829" s="20"/>
      <c r="B829" s="20"/>
    </row>
    <row r="830" spans="1:2" x14ac:dyDescent="0.2">
      <c r="A830" s="20"/>
      <c r="B830" s="20"/>
    </row>
    <row r="831" spans="1:2" x14ac:dyDescent="0.2">
      <c r="A831" s="20"/>
      <c r="B831" s="20"/>
    </row>
    <row r="832" spans="1:2" x14ac:dyDescent="0.2">
      <c r="A832" s="20"/>
      <c r="B832" s="20"/>
    </row>
    <row r="833" spans="1:2" x14ac:dyDescent="0.2">
      <c r="A833" s="20"/>
      <c r="B833" s="20"/>
    </row>
    <row r="834" spans="1:2" x14ac:dyDescent="0.2">
      <c r="A834" s="20"/>
      <c r="B834" s="20"/>
    </row>
    <row r="835" spans="1:2" x14ac:dyDescent="0.2">
      <c r="A835" s="20"/>
      <c r="B835" s="20"/>
    </row>
    <row r="836" spans="1:2" x14ac:dyDescent="0.2">
      <c r="A836" s="20"/>
      <c r="B836" s="20"/>
    </row>
    <row r="837" spans="1:2" x14ac:dyDescent="0.2">
      <c r="A837" s="20"/>
      <c r="B837" s="20"/>
    </row>
    <row r="838" spans="1:2" x14ac:dyDescent="0.2">
      <c r="A838" s="20"/>
      <c r="B838" s="20"/>
    </row>
    <row r="839" spans="1:2" x14ac:dyDescent="0.2">
      <c r="A839" s="20"/>
      <c r="B839" s="20"/>
    </row>
    <row r="840" spans="1:2" x14ac:dyDescent="0.2">
      <c r="A840" s="20"/>
      <c r="B840" s="20"/>
    </row>
    <row r="841" spans="1:2" x14ac:dyDescent="0.2">
      <c r="A841" s="20"/>
      <c r="B841" s="20"/>
    </row>
    <row r="842" spans="1:2" x14ac:dyDescent="0.2">
      <c r="A842" s="20"/>
      <c r="B842" s="20"/>
    </row>
    <row r="843" spans="1:2" x14ac:dyDescent="0.2">
      <c r="A843" s="20"/>
      <c r="B843" s="20"/>
    </row>
    <row r="844" spans="1:2" x14ac:dyDescent="0.2">
      <c r="A844" s="20"/>
      <c r="B844" s="20"/>
    </row>
    <row r="845" spans="1:2" x14ac:dyDescent="0.2">
      <c r="A845" s="20"/>
      <c r="B845" s="20"/>
    </row>
    <row r="846" spans="1:2" x14ac:dyDescent="0.2">
      <c r="A846" s="20"/>
      <c r="B846" s="20"/>
    </row>
    <row r="847" spans="1:2" x14ac:dyDescent="0.2">
      <c r="A847" s="20"/>
      <c r="B847" s="20"/>
    </row>
    <row r="848" spans="1:2" x14ac:dyDescent="0.2">
      <c r="A848" s="20"/>
      <c r="B848" s="20"/>
    </row>
    <row r="849" spans="1:2" x14ac:dyDescent="0.2">
      <c r="A849" s="20"/>
      <c r="B849" s="20"/>
    </row>
    <row r="850" spans="1:2" x14ac:dyDescent="0.2">
      <c r="A850" s="20"/>
      <c r="B850" s="20"/>
    </row>
    <row r="851" spans="1:2" x14ac:dyDescent="0.2">
      <c r="A851" s="20"/>
      <c r="B851" s="20"/>
    </row>
    <row r="852" spans="1:2" x14ac:dyDescent="0.2">
      <c r="A852" s="20"/>
      <c r="B852" s="20"/>
    </row>
    <row r="853" spans="1:2" x14ac:dyDescent="0.2">
      <c r="A853" s="20"/>
      <c r="B853" s="20"/>
    </row>
    <row r="854" spans="1:2" x14ac:dyDescent="0.2">
      <c r="A854" s="20"/>
      <c r="B854" s="20"/>
    </row>
    <row r="855" spans="1:2" x14ac:dyDescent="0.2">
      <c r="A855" s="20"/>
      <c r="B855" s="20"/>
    </row>
    <row r="856" spans="1:2" x14ac:dyDescent="0.2">
      <c r="A856" s="20"/>
      <c r="B856" s="20"/>
    </row>
    <row r="857" spans="1:2" x14ac:dyDescent="0.2">
      <c r="A857" s="20"/>
      <c r="B857" s="20"/>
    </row>
    <row r="858" spans="1:2" x14ac:dyDescent="0.2">
      <c r="A858" s="20"/>
      <c r="B858" s="20"/>
    </row>
    <row r="859" spans="1:2" x14ac:dyDescent="0.2">
      <c r="A859" s="20"/>
      <c r="B859" s="20"/>
    </row>
    <row r="860" spans="1:2" x14ac:dyDescent="0.2">
      <c r="A860" s="20"/>
      <c r="B860" s="20"/>
    </row>
    <row r="861" spans="1:2" x14ac:dyDescent="0.2">
      <c r="A861" s="20"/>
      <c r="B861" s="20"/>
    </row>
    <row r="862" spans="1:2" x14ac:dyDescent="0.2">
      <c r="A862" s="20"/>
      <c r="B862" s="20"/>
    </row>
    <row r="863" spans="1:2" x14ac:dyDescent="0.2">
      <c r="A863" s="20"/>
      <c r="B863" s="20"/>
    </row>
    <row r="864" spans="1:2" x14ac:dyDescent="0.2">
      <c r="A864" s="20"/>
      <c r="B864" s="20"/>
    </row>
    <row r="865" spans="1:2" x14ac:dyDescent="0.2">
      <c r="A865" s="20"/>
      <c r="B865" s="20"/>
    </row>
    <row r="866" spans="1:2" x14ac:dyDescent="0.2">
      <c r="A866" s="20"/>
      <c r="B866" s="20"/>
    </row>
    <row r="867" spans="1:2" x14ac:dyDescent="0.2">
      <c r="A867" s="20"/>
      <c r="B867" s="20"/>
    </row>
    <row r="868" spans="1:2" x14ac:dyDescent="0.2">
      <c r="A868" s="20"/>
      <c r="B868" s="20"/>
    </row>
    <row r="869" spans="1:2" x14ac:dyDescent="0.2">
      <c r="A869" s="20"/>
      <c r="B869" s="20"/>
    </row>
    <row r="870" spans="1:2" x14ac:dyDescent="0.2">
      <c r="A870" s="20"/>
      <c r="B870" s="20"/>
    </row>
    <row r="871" spans="1:2" x14ac:dyDescent="0.2">
      <c r="A871" s="20"/>
      <c r="B871" s="20"/>
    </row>
    <row r="872" spans="1:2" x14ac:dyDescent="0.2">
      <c r="A872" s="20"/>
      <c r="B872" s="20"/>
    </row>
    <row r="873" spans="1:2" x14ac:dyDescent="0.2">
      <c r="A873" s="20"/>
      <c r="B873" s="20"/>
    </row>
    <row r="874" spans="1:2" x14ac:dyDescent="0.2">
      <c r="A874" s="20"/>
      <c r="B874" s="20"/>
    </row>
    <row r="875" spans="1:2" x14ac:dyDescent="0.2">
      <c r="A875" s="20"/>
      <c r="B875" s="20"/>
    </row>
    <row r="876" spans="1:2" x14ac:dyDescent="0.2">
      <c r="A876" s="20"/>
      <c r="B876" s="20"/>
    </row>
    <row r="877" spans="1:2" x14ac:dyDescent="0.2">
      <c r="A877" s="20"/>
      <c r="B877" s="20"/>
    </row>
    <row r="878" spans="1:2" x14ac:dyDescent="0.2">
      <c r="A878" s="20"/>
      <c r="B878" s="20"/>
    </row>
    <row r="879" spans="1:2" x14ac:dyDescent="0.2">
      <c r="A879" s="20"/>
      <c r="B879" s="20"/>
    </row>
    <row r="880" spans="1:2" x14ac:dyDescent="0.2">
      <c r="A880" s="20"/>
      <c r="B880" s="20"/>
    </row>
    <row r="881" spans="1:2" x14ac:dyDescent="0.2">
      <c r="A881" s="20"/>
      <c r="B881" s="20"/>
    </row>
    <row r="882" spans="1:2" x14ac:dyDescent="0.2">
      <c r="A882" s="20"/>
      <c r="B882" s="20"/>
    </row>
    <row r="883" spans="1:2" x14ac:dyDescent="0.2">
      <c r="A883" s="20"/>
      <c r="B883" s="20"/>
    </row>
    <row r="884" spans="1:2" x14ac:dyDescent="0.2">
      <c r="A884" s="20"/>
      <c r="B884" s="20"/>
    </row>
    <row r="885" spans="1:2" x14ac:dyDescent="0.2">
      <c r="A885" s="20"/>
      <c r="B885" s="20"/>
    </row>
    <row r="886" spans="1:2" x14ac:dyDescent="0.2">
      <c r="A886" s="20"/>
      <c r="B886" s="20"/>
    </row>
    <row r="887" spans="1:2" x14ac:dyDescent="0.2">
      <c r="A887" s="20"/>
      <c r="B887" s="20"/>
    </row>
    <row r="888" spans="1:2" x14ac:dyDescent="0.2">
      <c r="A888" s="20"/>
      <c r="B888" s="20"/>
    </row>
    <row r="889" spans="1:2" x14ac:dyDescent="0.2">
      <c r="A889" s="20"/>
      <c r="B889" s="20"/>
    </row>
    <row r="890" spans="1:2" x14ac:dyDescent="0.2">
      <c r="A890" s="20"/>
      <c r="B890" s="20"/>
    </row>
    <row r="891" spans="1:2" x14ac:dyDescent="0.2">
      <c r="A891" s="20"/>
      <c r="B891" s="20"/>
    </row>
    <row r="892" spans="1:2" x14ac:dyDescent="0.2">
      <c r="A892" s="20"/>
      <c r="B892" s="20"/>
    </row>
    <row r="893" spans="1:2" x14ac:dyDescent="0.2">
      <c r="A893" s="20"/>
      <c r="B893" s="20"/>
    </row>
    <row r="894" spans="1:2" x14ac:dyDescent="0.2">
      <c r="A894" s="20"/>
      <c r="B894" s="20"/>
    </row>
    <row r="895" spans="1:2" x14ac:dyDescent="0.2">
      <c r="A895" s="20"/>
      <c r="B895" s="20"/>
    </row>
    <row r="896" spans="1:2" x14ac:dyDescent="0.2">
      <c r="A896" s="20"/>
      <c r="B896" s="20"/>
    </row>
    <row r="897" spans="1:2" x14ac:dyDescent="0.2">
      <c r="A897" s="20"/>
      <c r="B897" s="20"/>
    </row>
    <row r="898" spans="1:2" x14ac:dyDescent="0.2">
      <c r="A898" s="20"/>
      <c r="B898" s="20"/>
    </row>
    <row r="899" spans="1:2" x14ac:dyDescent="0.2">
      <c r="A899" s="20"/>
      <c r="B899" s="20"/>
    </row>
    <row r="900" spans="1:2" x14ac:dyDescent="0.2">
      <c r="A900" s="20"/>
      <c r="B900" s="20"/>
    </row>
    <row r="901" spans="1:2" x14ac:dyDescent="0.2">
      <c r="A901" s="20"/>
      <c r="B901" s="20"/>
    </row>
    <row r="902" spans="1:2" x14ac:dyDescent="0.2">
      <c r="A902" s="20"/>
      <c r="B902" s="20"/>
    </row>
    <row r="903" spans="1:2" x14ac:dyDescent="0.2">
      <c r="A903" s="20"/>
      <c r="B903" s="20"/>
    </row>
    <row r="904" spans="1:2" x14ac:dyDescent="0.2">
      <c r="A904" s="20"/>
      <c r="B904" s="20"/>
    </row>
    <row r="905" spans="1:2" x14ac:dyDescent="0.2">
      <c r="A905" s="20"/>
      <c r="B905" s="20"/>
    </row>
    <row r="906" spans="1:2" x14ac:dyDescent="0.2">
      <c r="A906" s="20"/>
      <c r="B906" s="20"/>
    </row>
    <row r="907" spans="1:2" x14ac:dyDescent="0.2">
      <c r="A907" s="20"/>
      <c r="B907" s="20"/>
    </row>
    <row r="908" spans="1:2" x14ac:dyDescent="0.2">
      <c r="A908" s="20"/>
      <c r="B908" s="20"/>
    </row>
    <row r="909" spans="1:2" x14ac:dyDescent="0.2">
      <c r="A909" s="20"/>
      <c r="B909" s="20"/>
    </row>
    <row r="910" spans="1:2" x14ac:dyDescent="0.2">
      <c r="A910" s="20"/>
      <c r="B910" s="20"/>
    </row>
    <row r="911" spans="1:2" x14ac:dyDescent="0.2">
      <c r="A911" s="20"/>
      <c r="B911" s="20"/>
    </row>
    <row r="912" spans="1:2" x14ac:dyDescent="0.2">
      <c r="A912" s="20"/>
      <c r="B912" s="20"/>
    </row>
    <row r="913" spans="1:2" x14ac:dyDescent="0.2">
      <c r="A913" s="20"/>
      <c r="B913" s="20"/>
    </row>
    <row r="914" spans="1:2" x14ac:dyDescent="0.2">
      <c r="A914" s="20"/>
      <c r="B914" s="20"/>
    </row>
    <row r="915" spans="1:2" x14ac:dyDescent="0.2">
      <c r="A915" s="20"/>
      <c r="B915" s="20"/>
    </row>
    <row r="916" spans="1:2" x14ac:dyDescent="0.2">
      <c r="A916" s="20"/>
      <c r="B916" s="20"/>
    </row>
    <row r="917" spans="1:2" x14ac:dyDescent="0.2">
      <c r="A917" s="20"/>
      <c r="B917" s="20"/>
    </row>
    <row r="918" spans="1:2" x14ac:dyDescent="0.2">
      <c r="A918" s="20"/>
      <c r="B918" s="20"/>
    </row>
    <row r="919" spans="1:2" x14ac:dyDescent="0.2">
      <c r="A919" s="20"/>
      <c r="B919" s="20"/>
    </row>
    <row r="920" spans="1:2" x14ac:dyDescent="0.2">
      <c r="A920" s="20"/>
      <c r="B920" s="20"/>
    </row>
    <row r="921" spans="1:2" x14ac:dyDescent="0.2">
      <c r="A921" s="20"/>
      <c r="B921" s="20"/>
    </row>
    <row r="922" spans="1:2" x14ac:dyDescent="0.2">
      <c r="A922" s="20"/>
      <c r="B922" s="20"/>
    </row>
    <row r="923" spans="1:2" x14ac:dyDescent="0.2">
      <c r="A923" s="20"/>
      <c r="B923" s="20"/>
    </row>
    <row r="924" spans="1:2" x14ac:dyDescent="0.2">
      <c r="A924" s="20"/>
      <c r="B924" s="20"/>
    </row>
    <row r="925" spans="1:2" x14ac:dyDescent="0.2">
      <c r="A925" s="20"/>
      <c r="B925" s="20"/>
    </row>
    <row r="926" spans="1:2" x14ac:dyDescent="0.2">
      <c r="A926" s="20"/>
      <c r="B926" s="20"/>
    </row>
    <row r="927" spans="1:2" x14ac:dyDescent="0.2">
      <c r="A927" s="20"/>
      <c r="B927" s="20"/>
    </row>
    <row r="928" spans="1:2" x14ac:dyDescent="0.2">
      <c r="A928" s="20"/>
      <c r="B928" s="20"/>
    </row>
    <row r="929" spans="1:2" x14ac:dyDescent="0.2">
      <c r="A929" s="20"/>
      <c r="B929" s="20"/>
    </row>
    <row r="930" spans="1:2" x14ac:dyDescent="0.2">
      <c r="A930" s="20"/>
      <c r="B930" s="20"/>
    </row>
    <row r="931" spans="1:2" x14ac:dyDescent="0.2">
      <c r="A931" s="20"/>
      <c r="B931" s="20"/>
    </row>
    <row r="932" spans="1:2" x14ac:dyDescent="0.2">
      <c r="A932" s="20"/>
      <c r="B932" s="20"/>
    </row>
    <row r="933" spans="1:2" x14ac:dyDescent="0.2">
      <c r="A933" s="20"/>
      <c r="B933" s="20"/>
    </row>
    <row r="934" spans="1:2" x14ac:dyDescent="0.2">
      <c r="A934" s="20"/>
      <c r="B934" s="20"/>
    </row>
    <row r="935" spans="1:2" x14ac:dyDescent="0.2">
      <c r="A935" s="20"/>
      <c r="B935" s="20"/>
    </row>
    <row r="936" spans="1:2" x14ac:dyDescent="0.2">
      <c r="A936" s="20"/>
      <c r="B936" s="20"/>
    </row>
    <row r="937" spans="1:2" x14ac:dyDescent="0.2">
      <c r="A937" s="20"/>
      <c r="B937" s="20"/>
    </row>
    <row r="938" spans="1:2" x14ac:dyDescent="0.2">
      <c r="A938" s="20"/>
      <c r="B938" s="20"/>
    </row>
    <row r="939" spans="1:2" x14ac:dyDescent="0.2">
      <c r="A939" s="20"/>
      <c r="B939" s="20"/>
    </row>
    <row r="940" spans="1:2" x14ac:dyDescent="0.2">
      <c r="A940" s="20"/>
      <c r="B940" s="20"/>
    </row>
    <row r="941" spans="1:2" x14ac:dyDescent="0.2">
      <c r="A941" s="20"/>
      <c r="B941" s="20"/>
    </row>
    <row r="942" spans="1:2" x14ac:dyDescent="0.2">
      <c r="A942" s="20"/>
      <c r="B942" s="20"/>
    </row>
    <row r="943" spans="1:2" x14ac:dyDescent="0.2">
      <c r="A943" s="20"/>
      <c r="B943" s="20"/>
    </row>
    <row r="944" spans="1:2" x14ac:dyDescent="0.2">
      <c r="A944" s="20"/>
      <c r="B944" s="20"/>
    </row>
    <row r="945" spans="1:2" x14ac:dyDescent="0.2">
      <c r="A945" s="20"/>
      <c r="B945" s="20"/>
    </row>
    <row r="946" spans="1:2" x14ac:dyDescent="0.2">
      <c r="A946" s="20"/>
      <c r="B946" s="20"/>
    </row>
    <row r="947" spans="1:2" x14ac:dyDescent="0.2">
      <c r="A947" s="20"/>
      <c r="B947" s="20"/>
    </row>
    <row r="948" spans="1:2" x14ac:dyDescent="0.2">
      <c r="A948" s="20"/>
      <c r="B948" s="20"/>
    </row>
    <row r="949" spans="1:2" x14ac:dyDescent="0.2">
      <c r="A949" s="20"/>
      <c r="B949" s="20"/>
    </row>
    <row r="950" spans="1:2" x14ac:dyDescent="0.2">
      <c r="A950" s="20"/>
      <c r="B950" s="20"/>
    </row>
    <row r="951" spans="1:2" x14ac:dyDescent="0.2">
      <c r="A951" s="20"/>
      <c r="B951" s="20"/>
    </row>
    <row r="952" spans="1:2" x14ac:dyDescent="0.2">
      <c r="A952" s="20"/>
      <c r="B952" s="20"/>
    </row>
    <row r="953" spans="1:2" x14ac:dyDescent="0.2">
      <c r="A953" s="20"/>
      <c r="B953" s="20"/>
    </row>
    <row r="954" spans="1:2" x14ac:dyDescent="0.2">
      <c r="A954" s="20"/>
      <c r="B954" s="20"/>
    </row>
    <row r="955" spans="1:2" x14ac:dyDescent="0.2">
      <c r="A955" s="20"/>
      <c r="B955" s="20"/>
    </row>
    <row r="956" spans="1:2" x14ac:dyDescent="0.2">
      <c r="A956" s="20"/>
      <c r="B956" s="20"/>
    </row>
    <row r="957" spans="1:2" x14ac:dyDescent="0.2">
      <c r="A957" s="20"/>
      <c r="B957" s="20"/>
    </row>
    <row r="958" spans="1:2" x14ac:dyDescent="0.2">
      <c r="A958" s="20"/>
      <c r="B958" s="20"/>
    </row>
    <row r="959" spans="1:2" x14ac:dyDescent="0.2">
      <c r="A959" s="20"/>
      <c r="B959" s="20"/>
    </row>
    <row r="960" spans="1:2" x14ac:dyDescent="0.2">
      <c r="A960" s="20"/>
      <c r="B960" s="20"/>
    </row>
    <row r="961" spans="1:2" x14ac:dyDescent="0.2">
      <c r="A961" s="20"/>
      <c r="B961" s="20"/>
    </row>
    <row r="962" spans="1:2" x14ac:dyDescent="0.2">
      <c r="A962" s="20"/>
      <c r="B962" s="20"/>
    </row>
    <row r="963" spans="1:2" x14ac:dyDescent="0.2">
      <c r="A963" s="20"/>
      <c r="B963" s="20"/>
    </row>
    <row r="964" spans="1:2" x14ac:dyDescent="0.2">
      <c r="A964" s="20"/>
      <c r="B964" s="20"/>
    </row>
    <row r="965" spans="1:2" x14ac:dyDescent="0.2">
      <c r="A965" s="20"/>
      <c r="B965" s="20"/>
    </row>
    <row r="966" spans="1:2" x14ac:dyDescent="0.2">
      <c r="A966" s="20"/>
      <c r="B966" s="20"/>
    </row>
    <row r="967" spans="1:2" x14ac:dyDescent="0.2">
      <c r="A967" s="20"/>
      <c r="B967" s="20"/>
    </row>
    <row r="968" spans="1:2" x14ac:dyDescent="0.2">
      <c r="A968" s="20"/>
      <c r="B968" s="20"/>
    </row>
    <row r="969" spans="1:2" x14ac:dyDescent="0.2">
      <c r="A969" s="20"/>
      <c r="B969" s="20"/>
    </row>
    <row r="970" spans="1:2" x14ac:dyDescent="0.2">
      <c r="A970" s="20"/>
      <c r="B970" s="20"/>
    </row>
    <row r="971" spans="1:2" x14ac:dyDescent="0.2">
      <c r="A971" s="20"/>
      <c r="B971" s="20"/>
    </row>
    <row r="972" spans="1:2" x14ac:dyDescent="0.2">
      <c r="A972" s="20"/>
      <c r="B972" s="20"/>
    </row>
    <row r="973" spans="1:2" x14ac:dyDescent="0.2">
      <c r="A973" s="20"/>
      <c r="B973" s="20"/>
    </row>
    <row r="974" spans="1:2" x14ac:dyDescent="0.2">
      <c r="A974" s="20"/>
      <c r="B974" s="20"/>
    </row>
    <row r="975" spans="1:2" x14ac:dyDescent="0.2">
      <c r="A975" s="20"/>
      <c r="B975" s="20"/>
    </row>
    <row r="976" spans="1:2" x14ac:dyDescent="0.2">
      <c r="A976" s="20"/>
      <c r="B976" s="20"/>
    </row>
    <row r="977" spans="1:2" x14ac:dyDescent="0.2">
      <c r="A977" s="20"/>
      <c r="B977" s="20"/>
    </row>
    <row r="978" spans="1:2" x14ac:dyDescent="0.2">
      <c r="A978" s="20"/>
      <c r="B978" s="20"/>
    </row>
    <row r="979" spans="1:2" x14ac:dyDescent="0.2">
      <c r="A979" s="20"/>
      <c r="B979" s="20"/>
    </row>
    <row r="980" spans="1:2" x14ac:dyDescent="0.2">
      <c r="A980" s="20"/>
      <c r="B980" s="20"/>
    </row>
    <row r="981" spans="1:2" x14ac:dyDescent="0.2">
      <c r="A981" s="20"/>
      <c r="B981" s="20"/>
    </row>
    <row r="982" spans="1:2" x14ac:dyDescent="0.2">
      <c r="A982" s="20"/>
      <c r="B982" s="20"/>
    </row>
    <row r="983" spans="1:2" x14ac:dyDescent="0.2">
      <c r="A983" s="20"/>
      <c r="B983" s="20"/>
    </row>
    <row r="984" spans="1:2" x14ac:dyDescent="0.2">
      <c r="A984" s="20"/>
      <c r="B984" s="20"/>
    </row>
    <row r="985" spans="1:2" x14ac:dyDescent="0.2">
      <c r="A985" s="20"/>
      <c r="B985" s="20"/>
    </row>
    <row r="986" spans="1:2" x14ac:dyDescent="0.2">
      <c r="A986" s="20"/>
      <c r="B986" s="20"/>
    </row>
    <row r="987" spans="1:2" x14ac:dyDescent="0.2">
      <c r="A987" s="20"/>
      <c r="B987" s="20"/>
    </row>
    <row r="988" spans="1:2" x14ac:dyDescent="0.2">
      <c r="A988" s="20"/>
      <c r="B988" s="20"/>
    </row>
    <row r="989" spans="1:2" x14ac:dyDescent="0.2">
      <c r="A989" s="20"/>
      <c r="B989" s="20"/>
    </row>
    <row r="990" spans="1:2" x14ac:dyDescent="0.2">
      <c r="A990" s="20"/>
      <c r="B990" s="20"/>
    </row>
    <row r="991" spans="1:2" x14ac:dyDescent="0.2">
      <c r="A991" s="20"/>
      <c r="B991" s="20"/>
    </row>
    <row r="992" spans="1:2" x14ac:dyDescent="0.2">
      <c r="A992" s="20"/>
      <c r="B992" s="20"/>
    </row>
    <row r="993" spans="1:2" x14ac:dyDescent="0.2">
      <c r="A993" s="20"/>
      <c r="B993" s="20"/>
    </row>
    <row r="994" spans="1:2" x14ac:dyDescent="0.2">
      <c r="A994" s="20"/>
      <c r="B994" s="20"/>
    </row>
    <row r="995" spans="1:2" x14ac:dyDescent="0.2">
      <c r="A995" s="20"/>
      <c r="B995" s="20"/>
    </row>
    <row r="996" spans="1:2" x14ac:dyDescent="0.2">
      <c r="A996" s="20"/>
      <c r="B996" s="20"/>
    </row>
    <row r="997" spans="1:2" x14ac:dyDescent="0.2">
      <c r="A997" s="20"/>
      <c r="B997" s="20"/>
    </row>
    <row r="998" spans="1:2" x14ac:dyDescent="0.2">
      <c r="A998" s="20"/>
      <c r="B998" s="20"/>
    </row>
    <row r="999" spans="1:2" x14ac:dyDescent="0.2">
      <c r="A999" s="20"/>
      <c r="B999" s="20"/>
    </row>
    <row r="1000" spans="1:2" x14ac:dyDescent="0.2">
      <c r="A1000" s="20"/>
      <c r="B1000" s="20"/>
    </row>
    <row r="1001" spans="1:2" x14ac:dyDescent="0.2">
      <c r="A1001" s="20"/>
      <c r="B1001" s="20"/>
    </row>
    <row r="1002" spans="1:2" x14ac:dyDescent="0.2">
      <c r="A1002" s="20"/>
      <c r="B1002" s="20"/>
    </row>
    <row r="1003" spans="1:2" x14ac:dyDescent="0.2">
      <c r="A1003" s="20"/>
      <c r="B1003" s="20"/>
    </row>
    <row r="1004" spans="1:2" x14ac:dyDescent="0.2">
      <c r="A1004" s="20"/>
      <c r="B1004" s="20"/>
    </row>
    <row r="1005" spans="1:2" x14ac:dyDescent="0.2">
      <c r="A1005" s="20"/>
      <c r="B1005" s="20"/>
    </row>
    <row r="1006" spans="1:2" x14ac:dyDescent="0.2">
      <c r="A1006" s="20"/>
      <c r="B1006" s="20"/>
    </row>
    <row r="1007" spans="1:2" x14ac:dyDescent="0.2">
      <c r="A1007" s="20"/>
      <c r="B1007" s="20"/>
    </row>
    <row r="1008" spans="1:2" x14ac:dyDescent="0.2">
      <c r="A1008" s="20"/>
      <c r="B1008" s="20"/>
    </row>
    <row r="1009" spans="1:2" x14ac:dyDescent="0.2">
      <c r="A1009" s="20"/>
      <c r="B1009" s="20"/>
    </row>
    <row r="1010" spans="1:2" x14ac:dyDescent="0.2">
      <c r="A1010" s="20"/>
      <c r="B1010" s="20"/>
    </row>
    <row r="1011" spans="1:2" x14ac:dyDescent="0.2">
      <c r="A1011" s="20"/>
      <c r="B1011" s="20"/>
    </row>
    <row r="1012" spans="1:2" x14ac:dyDescent="0.2">
      <c r="A1012" s="20"/>
      <c r="B1012" s="20"/>
    </row>
    <row r="1013" spans="1:2" x14ac:dyDescent="0.2">
      <c r="A1013" s="20"/>
      <c r="B1013" s="20"/>
    </row>
    <row r="1014" spans="1:2" x14ac:dyDescent="0.2">
      <c r="A1014" s="20"/>
      <c r="B1014" s="20"/>
    </row>
    <row r="1015" spans="1:2" x14ac:dyDescent="0.2">
      <c r="A1015" s="20"/>
      <c r="B1015" s="20"/>
    </row>
    <row r="1016" spans="1:2" x14ac:dyDescent="0.2">
      <c r="A1016" s="20"/>
      <c r="B1016" s="20"/>
    </row>
    <row r="1017" spans="1:2" x14ac:dyDescent="0.2">
      <c r="A1017" s="20"/>
      <c r="B1017" s="20"/>
    </row>
    <row r="1018" spans="1:2" x14ac:dyDescent="0.2">
      <c r="A1018" s="20"/>
      <c r="B1018" s="20"/>
    </row>
    <row r="1019" spans="1:2" x14ac:dyDescent="0.2">
      <c r="A1019" s="20"/>
      <c r="B1019" s="20"/>
    </row>
    <row r="1020" spans="1:2" x14ac:dyDescent="0.2">
      <c r="A1020" s="20"/>
      <c r="B1020" s="20"/>
    </row>
    <row r="1021" spans="1:2" x14ac:dyDescent="0.2">
      <c r="A1021" s="20"/>
      <c r="B1021" s="20"/>
    </row>
    <row r="1022" spans="1:2" x14ac:dyDescent="0.2">
      <c r="A1022" s="20"/>
      <c r="B1022" s="20"/>
    </row>
    <row r="1023" spans="1:2" x14ac:dyDescent="0.2">
      <c r="A1023" s="20"/>
      <c r="B1023" s="20"/>
    </row>
    <row r="1024" spans="1:2" x14ac:dyDescent="0.2">
      <c r="A1024" s="20"/>
      <c r="B1024" s="20"/>
    </row>
    <row r="1025" spans="1:2" x14ac:dyDescent="0.2">
      <c r="A1025" s="20"/>
      <c r="B1025" s="20"/>
    </row>
    <row r="1026" spans="1:2" x14ac:dyDescent="0.2">
      <c r="A1026" s="20"/>
      <c r="B1026" s="20"/>
    </row>
    <row r="1027" spans="1:2" x14ac:dyDescent="0.2">
      <c r="A1027" s="20"/>
      <c r="B1027" s="20"/>
    </row>
    <row r="1028" spans="1:2" x14ac:dyDescent="0.2">
      <c r="A1028" s="20"/>
      <c r="B1028" s="20"/>
    </row>
    <row r="1029" spans="1:2" x14ac:dyDescent="0.2">
      <c r="A1029" s="20"/>
      <c r="B1029" s="20"/>
    </row>
    <row r="1030" spans="1:2" x14ac:dyDescent="0.2">
      <c r="A1030" s="20"/>
      <c r="B1030" s="20"/>
    </row>
    <row r="1031" spans="1:2" x14ac:dyDescent="0.2">
      <c r="A1031" s="20"/>
      <c r="B1031" s="20"/>
    </row>
    <row r="1032" spans="1:2" x14ac:dyDescent="0.2">
      <c r="A1032" s="20"/>
      <c r="B1032" s="20"/>
    </row>
    <row r="1033" spans="1:2" x14ac:dyDescent="0.2">
      <c r="A1033" s="20"/>
      <c r="B1033" s="20"/>
    </row>
    <row r="1034" spans="1:2" x14ac:dyDescent="0.2">
      <c r="A1034" s="20"/>
      <c r="B1034" s="20"/>
    </row>
    <row r="1035" spans="1:2" x14ac:dyDescent="0.2">
      <c r="A1035" s="20"/>
      <c r="B1035" s="20"/>
    </row>
    <row r="1036" spans="1:2" x14ac:dyDescent="0.2">
      <c r="A1036" s="20"/>
      <c r="B1036" s="20"/>
    </row>
    <row r="1037" spans="1:2" x14ac:dyDescent="0.2">
      <c r="A1037" s="20"/>
      <c r="B1037" s="20"/>
    </row>
    <row r="1038" spans="1:2" x14ac:dyDescent="0.2">
      <c r="A1038" s="20"/>
      <c r="B1038" s="20"/>
    </row>
    <row r="1039" spans="1:2" x14ac:dyDescent="0.2">
      <c r="A1039" s="20"/>
      <c r="B1039" s="20"/>
    </row>
    <row r="1040" spans="1:2" x14ac:dyDescent="0.2">
      <c r="A1040" s="20"/>
      <c r="B1040" s="20"/>
    </row>
    <row r="1041" spans="1:2" x14ac:dyDescent="0.2">
      <c r="A1041" s="20"/>
      <c r="B1041" s="20"/>
    </row>
    <row r="1042" spans="1:2" x14ac:dyDescent="0.2">
      <c r="A1042" s="20"/>
      <c r="B1042" s="20"/>
    </row>
    <row r="1043" spans="1:2" x14ac:dyDescent="0.2">
      <c r="A1043" s="20"/>
      <c r="B1043" s="20"/>
    </row>
    <row r="1044" spans="1:2" x14ac:dyDescent="0.2">
      <c r="A1044" s="20"/>
      <c r="B1044" s="20"/>
    </row>
    <row r="1045" spans="1:2" x14ac:dyDescent="0.2">
      <c r="A1045" s="20"/>
      <c r="B1045" s="20"/>
    </row>
    <row r="1046" spans="1:2" x14ac:dyDescent="0.2">
      <c r="A1046" s="20"/>
      <c r="B1046" s="20"/>
    </row>
    <row r="1047" spans="1:2" x14ac:dyDescent="0.2">
      <c r="A1047" s="20"/>
      <c r="B1047" s="20"/>
    </row>
    <row r="1048" spans="1:2" x14ac:dyDescent="0.2">
      <c r="A1048" s="20"/>
      <c r="B1048" s="20"/>
    </row>
    <row r="1049" spans="1:2" x14ac:dyDescent="0.2">
      <c r="A1049" s="20"/>
      <c r="B1049" s="20"/>
    </row>
    <row r="1050" spans="1:2" x14ac:dyDescent="0.2">
      <c r="A1050" s="20"/>
      <c r="B1050" s="20"/>
    </row>
    <row r="1051" spans="1:2" x14ac:dyDescent="0.2">
      <c r="A1051" s="20"/>
      <c r="B1051" s="20"/>
    </row>
    <row r="1052" spans="1:2" x14ac:dyDescent="0.2">
      <c r="A1052" s="20"/>
      <c r="B1052" s="20"/>
    </row>
    <row r="1053" spans="1:2" x14ac:dyDescent="0.2">
      <c r="A1053" s="20"/>
      <c r="B1053" s="20"/>
    </row>
    <row r="1054" spans="1:2" x14ac:dyDescent="0.2">
      <c r="A1054" s="20"/>
      <c r="B1054" s="20"/>
    </row>
    <row r="1055" spans="1:2" x14ac:dyDescent="0.2">
      <c r="A1055" s="20"/>
      <c r="B1055" s="20"/>
    </row>
    <row r="1056" spans="1:2" x14ac:dyDescent="0.2">
      <c r="A1056" s="20"/>
      <c r="B1056" s="20"/>
    </row>
    <row r="1057" spans="1:2" x14ac:dyDescent="0.2">
      <c r="A1057" s="20"/>
      <c r="B1057" s="20"/>
    </row>
    <row r="1058" spans="1:2" x14ac:dyDescent="0.2">
      <c r="A1058" s="20"/>
      <c r="B1058" s="20"/>
    </row>
    <row r="1059" spans="1:2" x14ac:dyDescent="0.2">
      <c r="A1059" s="20"/>
      <c r="B1059" s="20"/>
    </row>
    <row r="1060" spans="1:2" x14ac:dyDescent="0.2">
      <c r="A1060" s="20"/>
      <c r="B1060" s="20"/>
    </row>
    <row r="1061" spans="1:2" x14ac:dyDescent="0.2">
      <c r="A1061" s="20"/>
      <c r="B1061" s="20"/>
    </row>
    <row r="1062" spans="1:2" x14ac:dyDescent="0.2">
      <c r="A1062" s="20"/>
      <c r="B1062" s="20"/>
    </row>
    <row r="1063" spans="1:2" x14ac:dyDescent="0.2">
      <c r="A1063" s="20"/>
      <c r="B1063" s="20"/>
    </row>
    <row r="1064" spans="1:2" x14ac:dyDescent="0.2">
      <c r="A1064" s="20"/>
      <c r="B1064" s="20"/>
    </row>
    <row r="1065" spans="1:2" x14ac:dyDescent="0.2">
      <c r="A1065" s="20"/>
      <c r="B1065" s="20"/>
    </row>
    <row r="1066" spans="1:2" x14ac:dyDescent="0.2">
      <c r="A1066" s="20"/>
      <c r="B1066" s="20"/>
    </row>
    <row r="1067" spans="1:2" x14ac:dyDescent="0.2">
      <c r="A1067" s="20"/>
      <c r="B1067" s="20"/>
    </row>
    <row r="1068" spans="1:2" x14ac:dyDescent="0.2">
      <c r="A1068" s="20"/>
      <c r="B1068" s="20"/>
    </row>
    <row r="1069" spans="1:2" x14ac:dyDescent="0.2">
      <c r="A1069" s="20"/>
      <c r="B1069" s="20"/>
    </row>
    <row r="1070" spans="1:2" x14ac:dyDescent="0.2">
      <c r="A1070" s="20"/>
      <c r="B1070" s="20"/>
    </row>
    <row r="1071" spans="1:2" x14ac:dyDescent="0.2">
      <c r="A1071" s="20"/>
      <c r="B1071" s="20"/>
    </row>
    <row r="1072" spans="1:2" x14ac:dyDescent="0.2">
      <c r="A1072" s="20"/>
      <c r="B1072" s="20"/>
    </row>
    <row r="1073" spans="1:2" x14ac:dyDescent="0.2">
      <c r="A1073" s="20"/>
      <c r="B1073" s="20"/>
    </row>
    <row r="1074" spans="1:2" x14ac:dyDescent="0.2">
      <c r="A1074" s="20"/>
      <c r="B1074" s="20"/>
    </row>
    <row r="1075" spans="1:2" x14ac:dyDescent="0.2">
      <c r="A1075" s="20"/>
      <c r="B1075" s="20"/>
    </row>
    <row r="1076" spans="1:2" x14ac:dyDescent="0.2">
      <c r="A1076" s="20"/>
      <c r="B1076" s="20"/>
    </row>
    <row r="1077" spans="1:2" x14ac:dyDescent="0.2">
      <c r="A1077" s="20"/>
      <c r="B1077" s="20"/>
    </row>
    <row r="1078" spans="1:2" x14ac:dyDescent="0.2">
      <c r="A1078" s="20"/>
      <c r="B1078" s="20"/>
    </row>
    <row r="1079" spans="1:2" x14ac:dyDescent="0.2">
      <c r="A1079" s="20"/>
      <c r="B1079" s="20"/>
    </row>
    <row r="1080" spans="1:2" x14ac:dyDescent="0.2">
      <c r="A1080" s="20"/>
      <c r="B1080" s="20"/>
    </row>
    <row r="1081" spans="1:2" x14ac:dyDescent="0.2">
      <c r="A1081" s="20"/>
      <c r="B1081" s="20"/>
    </row>
    <row r="1082" spans="1:2" x14ac:dyDescent="0.2">
      <c r="A1082" s="20"/>
      <c r="B1082" s="20"/>
    </row>
    <row r="1083" spans="1:2" x14ac:dyDescent="0.2">
      <c r="A1083" s="20"/>
      <c r="B1083" s="20"/>
    </row>
    <row r="1084" spans="1:2" x14ac:dyDescent="0.2">
      <c r="A1084" s="20"/>
      <c r="B1084" s="20"/>
    </row>
    <row r="1085" spans="1:2" x14ac:dyDescent="0.2">
      <c r="A1085" s="20"/>
      <c r="B1085" s="20"/>
    </row>
    <row r="1086" spans="1:2" x14ac:dyDescent="0.2">
      <c r="A1086" s="20"/>
      <c r="B1086" s="20"/>
    </row>
    <row r="1087" spans="1:2" x14ac:dyDescent="0.2">
      <c r="A1087" s="20"/>
      <c r="B1087" s="20"/>
    </row>
    <row r="1088" spans="1:2" x14ac:dyDescent="0.2">
      <c r="A1088" s="20"/>
      <c r="B1088" s="20"/>
    </row>
    <row r="1089" spans="1:2" x14ac:dyDescent="0.2">
      <c r="A1089" s="20"/>
      <c r="B1089" s="20"/>
    </row>
    <row r="1090" spans="1:2" x14ac:dyDescent="0.2">
      <c r="A1090" s="20"/>
      <c r="B1090" s="20"/>
    </row>
    <row r="1091" spans="1:2" x14ac:dyDescent="0.2">
      <c r="A1091" s="20"/>
      <c r="B1091" s="20"/>
    </row>
    <row r="1092" spans="1:2" x14ac:dyDescent="0.2">
      <c r="A1092" s="20"/>
      <c r="B1092" s="20"/>
    </row>
  </sheetData>
  <mergeCells count="5">
    <mergeCell ref="A1:F1"/>
    <mergeCell ref="A2:F2"/>
    <mergeCell ref="A3:A4"/>
    <mergeCell ref="B3:B4"/>
    <mergeCell ref="C3:F3"/>
  </mergeCells>
  <conditionalFormatting sqref="D37 D5:D7 D39 D41:D70 D15:D34 D9:D13">
    <cfRule type="cellIs" dxfId="1" priority="2" stopIfTrue="1" operator="greaterThan">
      <formula>60</formula>
    </cfRule>
  </conditionalFormatting>
  <conditionalFormatting sqref="D71:D102">
    <cfRule type="cellIs" dxfId="0" priority="1" stopIfTrue="1" operator="greaterThan">
      <formula>60</formula>
    </cfRule>
  </conditionalFormatting>
  <printOptions horizontalCentered="1"/>
  <pageMargins left="0.27559055118110237" right="0" top="0.74803149606299213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8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C47" sqref="C47"/>
    </sheetView>
  </sheetViews>
  <sheetFormatPr defaultRowHeight="14.25" x14ac:dyDescent="0.2"/>
  <cols>
    <col min="1" max="1" width="30.85546875" style="22" customWidth="1"/>
    <col min="2" max="2" width="17.5703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0.42578125" style="22" customWidth="1"/>
    <col min="7" max="245" width="9.140625" style="22"/>
    <col min="246" max="246" width="26.140625" style="22" customWidth="1"/>
    <col min="247" max="247" width="11.5703125" style="22" customWidth="1"/>
    <col min="248" max="248" width="0" style="22" hidden="1" customWidth="1"/>
    <col min="249" max="249" width="8.85546875" style="22" customWidth="1"/>
    <col min="250" max="250" width="9.85546875" style="22" customWidth="1"/>
    <col min="251" max="251" width="8.7109375" style="22" customWidth="1"/>
    <col min="252" max="252" width="9.5703125" style="22" customWidth="1"/>
    <col min="253" max="501" width="9.140625" style="22"/>
    <col min="502" max="502" width="26.140625" style="22" customWidth="1"/>
    <col min="503" max="503" width="11.5703125" style="22" customWidth="1"/>
    <col min="504" max="504" width="0" style="22" hidden="1" customWidth="1"/>
    <col min="505" max="505" width="8.85546875" style="22" customWidth="1"/>
    <col min="506" max="506" width="9.85546875" style="22" customWidth="1"/>
    <col min="507" max="507" width="8.7109375" style="22" customWidth="1"/>
    <col min="508" max="508" width="9.5703125" style="22" customWidth="1"/>
    <col min="509" max="757" width="9.140625" style="22"/>
    <col min="758" max="758" width="26.140625" style="22" customWidth="1"/>
    <col min="759" max="759" width="11.5703125" style="22" customWidth="1"/>
    <col min="760" max="760" width="0" style="22" hidden="1" customWidth="1"/>
    <col min="761" max="761" width="8.85546875" style="22" customWidth="1"/>
    <col min="762" max="762" width="9.85546875" style="22" customWidth="1"/>
    <col min="763" max="763" width="8.7109375" style="22" customWidth="1"/>
    <col min="764" max="764" width="9.5703125" style="22" customWidth="1"/>
    <col min="765" max="1013" width="9.140625" style="22"/>
    <col min="1014" max="1014" width="26.140625" style="22" customWidth="1"/>
    <col min="1015" max="1015" width="11.5703125" style="22" customWidth="1"/>
    <col min="1016" max="1016" width="0" style="22" hidden="1" customWidth="1"/>
    <col min="1017" max="1017" width="8.85546875" style="22" customWidth="1"/>
    <col min="1018" max="1018" width="9.85546875" style="22" customWidth="1"/>
    <col min="1019" max="1019" width="8.7109375" style="22" customWidth="1"/>
    <col min="1020" max="1020" width="9.5703125" style="22" customWidth="1"/>
    <col min="1021" max="1269" width="9.140625" style="22"/>
    <col min="1270" max="1270" width="26.140625" style="22" customWidth="1"/>
    <col min="1271" max="1271" width="11.5703125" style="22" customWidth="1"/>
    <col min="1272" max="1272" width="0" style="22" hidden="1" customWidth="1"/>
    <col min="1273" max="1273" width="8.85546875" style="22" customWidth="1"/>
    <col min="1274" max="1274" width="9.85546875" style="22" customWidth="1"/>
    <col min="1275" max="1275" width="8.7109375" style="22" customWidth="1"/>
    <col min="1276" max="1276" width="9.5703125" style="22" customWidth="1"/>
    <col min="1277" max="1525" width="9.140625" style="22"/>
    <col min="1526" max="1526" width="26.140625" style="22" customWidth="1"/>
    <col min="1527" max="1527" width="11.5703125" style="22" customWidth="1"/>
    <col min="1528" max="1528" width="0" style="22" hidden="1" customWidth="1"/>
    <col min="1529" max="1529" width="8.85546875" style="22" customWidth="1"/>
    <col min="1530" max="1530" width="9.85546875" style="22" customWidth="1"/>
    <col min="1531" max="1531" width="8.7109375" style="22" customWidth="1"/>
    <col min="1532" max="1532" width="9.5703125" style="22" customWidth="1"/>
    <col min="1533" max="1781" width="9.140625" style="22"/>
    <col min="1782" max="1782" width="26.140625" style="22" customWidth="1"/>
    <col min="1783" max="1783" width="11.5703125" style="22" customWidth="1"/>
    <col min="1784" max="1784" width="0" style="22" hidden="1" customWidth="1"/>
    <col min="1785" max="1785" width="8.85546875" style="22" customWidth="1"/>
    <col min="1786" max="1786" width="9.85546875" style="22" customWidth="1"/>
    <col min="1787" max="1787" width="8.7109375" style="22" customWidth="1"/>
    <col min="1788" max="1788" width="9.5703125" style="22" customWidth="1"/>
    <col min="1789" max="2037" width="9.140625" style="22"/>
    <col min="2038" max="2038" width="26.140625" style="22" customWidth="1"/>
    <col min="2039" max="2039" width="11.5703125" style="22" customWidth="1"/>
    <col min="2040" max="2040" width="0" style="22" hidden="1" customWidth="1"/>
    <col min="2041" max="2041" width="8.85546875" style="22" customWidth="1"/>
    <col min="2042" max="2042" width="9.85546875" style="22" customWidth="1"/>
    <col min="2043" max="2043" width="8.7109375" style="22" customWidth="1"/>
    <col min="2044" max="2044" width="9.5703125" style="22" customWidth="1"/>
    <col min="2045" max="2293" width="9.140625" style="22"/>
    <col min="2294" max="2294" width="26.140625" style="22" customWidth="1"/>
    <col min="2295" max="2295" width="11.5703125" style="22" customWidth="1"/>
    <col min="2296" max="2296" width="0" style="22" hidden="1" customWidth="1"/>
    <col min="2297" max="2297" width="8.85546875" style="22" customWidth="1"/>
    <col min="2298" max="2298" width="9.85546875" style="22" customWidth="1"/>
    <col min="2299" max="2299" width="8.7109375" style="22" customWidth="1"/>
    <col min="2300" max="2300" width="9.5703125" style="22" customWidth="1"/>
    <col min="2301" max="2549" width="9.140625" style="22"/>
    <col min="2550" max="2550" width="26.140625" style="22" customWidth="1"/>
    <col min="2551" max="2551" width="11.5703125" style="22" customWidth="1"/>
    <col min="2552" max="2552" width="0" style="22" hidden="1" customWidth="1"/>
    <col min="2553" max="2553" width="8.85546875" style="22" customWidth="1"/>
    <col min="2554" max="2554" width="9.85546875" style="22" customWidth="1"/>
    <col min="2555" max="2555" width="8.7109375" style="22" customWidth="1"/>
    <col min="2556" max="2556" width="9.5703125" style="22" customWidth="1"/>
    <col min="2557" max="2805" width="9.140625" style="22"/>
    <col min="2806" max="2806" width="26.140625" style="22" customWidth="1"/>
    <col min="2807" max="2807" width="11.5703125" style="22" customWidth="1"/>
    <col min="2808" max="2808" width="0" style="22" hidden="1" customWidth="1"/>
    <col min="2809" max="2809" width="8.85546875" style="22" customWidth="1"/>
    <col min="2810" max="2810" width="9.85546875" style="22" customWidth="1"/>
    <col min="2811" max="2811" width="8.7109375" style="22" customWidth="1"/>
    <col min="2812" max="2812" width="9.5703125" style="22" customWidth="1"/>
    <col min="2813" max="3061" width="9.140625" style="22"/>
    <col min="3062" max="3062" width="26.140625" style="22" customWidth="1"/>
    <col min="3063" max="3063" width="11.5703125" style="22" customWidth="1"/>
    <col min="3064" max="3064" width="0" style="22" hidden="1" customWidth="1"/>
    <col min="3065" max="3065" width="8.85546875" style="22" customWidth="1"/>
    <col min="3066" max="3066" width="9.85546875" style="22" customWidth="1"/>
    <col min="3067" max="3067" width="8.7109375" style="22" customWidth="1"/>
    <col min="3068" max="3068" width="9.5703125" style="22" customWidth="1"/>
    <col min="3069" max="3317" width="9.140625" style="22"/>
    <col min="3318" max="3318" width="26.140625" style="22" customWidth="1"/>
    <col min="3319" max="3319" width="11.5703125" style="22" customWidth="1"/>
    <col min="3320" max="3320" width="0" style="22" hidden="1" customWidth="1"/>
    <col min="3321" max="3321" width="8.85546875" style="22" customWidth="1"/>
    <col min="3322" max="3322" width="9.85546875" style="22" customWidth="1"/>
    <col min="3323" max="3323" width="8.7109375" style="22" customWidth="1"/>
    <col min="3324" max="3324" width="9.5703125" style="22" customWidth="1"/>
    <col min="3325" max="3573" width="9.140625" style="22"/>
    <col min="3574" max="3574" width="26.140625" style="22" customWidth="1"/>
    <col min="3575" max="3575" width="11.5703125" style="22" customWidth="1"/>
    <col min="3576" max="3576" width="0" style="22" hidden="1" customWidth="1"/>
    <col min="3577" max="3577" width="8.85546875" style="22" customWidth="1"/>
    <col min="3578" max="3578" width="9.85546875" style="22" customWidth="1"/>
    <col min="3579" max="3579" width="8.7109375" style="22" customWidth="1"/>
    <col min="3580" max="3580" width="9.5703125" style="22" customWidth="1"/>
    <col min="3581" max="3829" width="9.140625" style="22"/>
    <col min="3830" max="3830" width="26.140625" style="22" customWidth="1"/>
    <col min="3831" max="3831" width="11.5703125" style="22" customWidth="1"/>
    <col min="3832" max="3832" width="0" style="22" hidden="1" customWidth="1"/>
    <col min="3833" max="3833" width="8.85546875" style="22" customWidth="1"/>
    <col min="3834" max="3834" width="9.85546875" style="22" customWidth="1"/>
    <col min="3835" max="3835" width="8.7109375" style="22" customWidth="1"/>
    <col min="3836" max="3836" width="9.5703125" style="22" customWidth="1"/>
    <col min="3837" max="4085" width="9.140625" style="22"/>
    <col min="4086" max="4086" width="26.140625" style="22" customWidth="1"/>
    <col min="4087" max="4087" width="11.5703125" style="22" customWidth="1"/>
    <col min="4088" max="4088" width="0" style="22" hidden="1" customWidth="1"/>
    <col min="4089" max="4089" width="8.85546875" style="22" customWidth="1"/>
    <col min="4090" max="4090" width="9.85546875" style="22" customWidth="1"/>
    <col min="4091" max="4091" width="8.7109375" style="22" customWidth="1"/>
    <col min="4092" max="4092" width="9.5703125" style="22" customWidth="1"/>
    <col min="4093" max="4341" width="9.140625" style="22"/>
    <col min="4342" max="4342" width="26.140625" style="22" customWidth="1"/>
    <col min="4343" max="4343" width="11.5703125" style="22" customWidth="1"/>
    <col min="4344" max="4344" width="0" style="22" hidden="1" customWidth="1"/>
    <col min="4345" max="4345" width="8.85546875" style="22" customWidth="1"/>
    <col min="4346" max="4346" width="9.85546875" style="22" customWidth="1"/>
    <col min="4347" max="4347" width="8.7109375" style="22" customWidth="1"/>
    <col min="4348" max="4348" width="9.5703125" style="22" customWidth="1"/>
    <col min="4349" max="4597" width="9.140625" style="22"/>
    <col min="4598" max="4598" width="26.140625" style="22" customWidth="1"/>
    <col min="4599" max="4599" width="11.5703125" style="22" customWidth="1"/>
    <col min="4600" max="4600" width="0" style="22" hidden="1" customWidth="1"/>
    <col min="4601" max="4601" width="8.85546875" style="22" customWidth="1"/>
    <col min="4602" max="4602" width="9.85546875" style="22" customWidth="1"/>
    <col min="4603" max="4603" width="8.7109375" style="22" customWidth="1"/>
    <col min="4604" max="4604" width="9.5703125" style="22" customWidth="1"/>
    <col min="4605" max="4853" width="9.140625" style="22"/>
    <col min="4854" max="4854" width="26.140625" style="22" customWidth="1"/>
    <col min="4855" max="4855" width="11.5703125" style="22" customWidth="1"/>
    <col min="4856" max="4856" width="0" style="22" hidden="1" customWidth="1"/>
    <col min="4857" max="4857" width="8.85546875" style="22" customWidth="1"/>
    <col min="4858" max="4858" width="9.85546875" style="22" customWidth="1"/>
    <col min="4859" max="4859" width="8.7109375" style="22" customWidth="1"/>
    <col min="4860" max="4860" width="9.5703125" style="22" customWidth="1"/>
    <col min="4861" max="5109" width="9.140625" style="22"/>
    <col min="5110" max="5110" width="26.140625" style="22" customWidth="1"/>
    <col min="5111" max="5111" width="11.5703125" style="22" customWidth="1"/>
    <col min="5112" max="5112" width="0" style="22" hidden="1" customWidth="1"/>
    <col min="5113" max="5113" width="8.85546875" style="22" customWidth="1"/>
    <col min="5114" max="5114" width="9.85546875" style="22" customWidth="1"/>
    <col min="5115" max="5115" width="8.7109375" style="22" customWidth="1"/>
    <col min="5116" max="5116" width="9.5703125" style="22" customWidth="1"/>
    <col min="5117" max="5365" width="9.140625" style="22"/>
    <col min="5366" max="5366" width="26.140625" style="22" customWidth="1"/>
    <col min="5367" max="5367" width="11.5703125" style="22" customWidth="1"/>
    <col min="5368" max="5368" width="0" style="22" hidden="1" customWidth="1"/>
    <col min="5369" max="5369" width="8.85546875" style="22" customWidth="1"/>
    <col min="5370" max="5370" width="9.85546875" style="22" customWidth="1"/>
    <col min="5371" max="5371" width="8.7109375" style="22" customWidth="1"/>
    <col min="5372" max="5372" width="9.5703125" style="22" customWidth="1"/>
    <col min="5373" max="5621" width="9.140625" style="22"/>
    <col min="5622" max="5622" width="26.140625" style="22" customWidth="1"/>
    <col min="5623" max="5623" width="11.5703125" style="22" customWidth="1"/>
    <col min="5624" max="5624" width="0" style="22" hidden="1" customWidth="1"/>
    <col min="5625" max="5625" width="8.85546875" style="22" customWidth="1"/>
    <col min="5626" max="5626" width="9.85546875" style="22" customWidth="1"/>
    <col min="5627" max="5627" width="8.7109375" style="22" customWidth="1"/>
    <col min="5628" max="5628" width="9.5703125" style="22" customWidth="1"/>
    <col min="5629" max="5877" width="9.140625" style="22"/>
    <col min="5878" max="5878" width="26.140625" style="22" customWidth="1"/>
    <col min="5879" max="5879" width="11.5703125" style="22" customWidth="1"/>
    <col min="5880" max="5880" width="0" style="22" hidden="1" customWidth="1"/>
    <col min="5881" max="5881" width="8.85546875" style="22" customWidth="1"/>
    <col min="5882" max="5882" width="9.85546875" style="22" customWidth="1"/>
    <col min="5883" max="5883" width="8.7109375" style="22" customWidth="1"/>
    <col min="5884" max="5884" width="9.5703125" style="22" customWidth="1"/>
    <col min="5885" max="6133" width="9.140625" style="22"/>
    <col min="6134" max="6134" width="26.140625" style="22" customWidth="1"/>
    <col min="6135" max="6135" width="11.5703125" style="22" customWidth="1"/>
    <col min="6136" max="6136" width="0" style="22" hidden="1" customWidth="1"/>
    <col min="6137" max="6137" width="8.85546875" style="22" customWidth="1"/>
    <col min="6138" max="6138" width="9.85546875" style="22" customWidth="1"/>
    <col min="6139" max="6139" width="8.7109375" style="22" customWidth="1"/>
    <col min="6140" max="6140" width="9.5703125" style="22" customWidth="1"/>
    <col min="6141" max="6389" width="9.140625" style="22"/>
    <col min="6390" max="6390" width="26.140625" style="22" customWidth="1"/>
    <col min="6391" max="6391" width="11.5703125" style="22" customWidth="1"/>
    <col min="6392" max="6392" width="0" style="22" hidden="1" customWidth="1"/>
    <col min="6393" max="6393" width="8.85546875" style="22" customWidth="1"/>
    <col min="6394" max="6394" width="9.85546875" style="22" customWidth="1"/>
    <col min="6395" max="6395" width="8.7109375" style="22" customWidth="1"/>
    <col min="6396" max="6396" width="9.5703125" style="22" customWidth="1"/>
    <col min="6397" max="6645" width="9.140625" style="22"/>
    <col min="6646" max="6646" width="26.140625" style="22" customWidth="1"/>
    <col min="6647" max="6647" width="11.5703125" style="22" customWidth="1"/>
    <col min="6648" max="6648" width="0" style="22" hidden="1" customWidth="1"/>
    <col min="6649" max="6649" width="8.85546875" style="22" customWidth="1"/>
    <col min="6650" max="6650" width="9.85546875" style="22" customWidth="1"/>
    <col min="6651" max="6651" width="8.7109375" style="22" customWidth="1"/>
    <col min="6652" max="6652" width="9.5703125" style="22" customWidth="1"/>
    <col min="6653" max="6901" width="9.140625" style="22"/>
    <col min="6902" max="6902" width="26.140625" style="22" customWidth="1"/>
    <col min="6903" max="6903" width="11.5703125" style="22" customWidth="1"/>
    <col min="6904" max="6904" width="0" style="22" hidden="1" customWidth="1"/>
    <col min="6905" max="6905" width="8.85546875" style="22" customWidth="1"/>
    <col min="6906" max="6906" width="9.85546875" style="22" customWidth="1"/>
    <col min="6907" max="6907" width="8.7109375" style="22" customWidth="1"/>
    <col min="6908" max="6908" width="9.5703125" style="22" customWidth="1"/>
    <col min="6909" max="7157" width="9.140625" style="22"/>
    <col min="7158" max="7158" width="26.140625" style="22" customWidth="1"/>
    <col min="7159" max="7159" width="11.5703125" style="22" customWidth="1"/>
    <col min="7160" max="7160" width="0" style="22" hidden="1" customWidth="1"/>
    <col min="7161" max="7161" width="8.85546875" style="22" customWidth="1"/>
    <col min="7162" max="7162" width="9.85546875" style="22" customWidth="1"/>
    <col min="7163" max="7163" width="8.7109375" style="22" customWidth="1"/>
    <col min="7164" max="7164" width="9.5703125" style="22" customWidth="1"/>
    <col min="7165" max="7413" width="9.140625" style="22"/>
    <col min="7414" max="7414" width="26.140625" style="22" customWidth="1"/>
    <col min="7415" max="7415" width="11.5703125" style="22" customWidth="1"/>
    <col min="7416" max="7416" width="0" style="22" hidden="1" customWidth="1"/>
    <col min="7417" max="7417" width="8.85546875" style="22" customWidth="1"/>
    <col min="7418" max="7418" width="9.85546875" style="22" customWidth="1"/>
    <col min="7419" max="7419" width="8.7109375" style="22" customWidth="1"/>
    <col min="7420" max="7420" width="9.5703125" style="22" customWidth="1"/>
    <col min="7421" max="7669" width="9.140625" style="22"/>
    <col min="7670" max="7670" width="26.140625" style="22" customWidth="1"/>
    <col min="7671" max="7671" width="11.5703125" style="22" customWidth="1"/>
    <col min="7672" max="7672" width="0" style="22" hidden="1" customWidth="1"/>
    <col min="7673" max="7673" width="8.85546875" style="22" customWidth="1"/>
    <col min="7674" max="7674" width="9.85546875" style="22" customWidth="1"/>
    <col min="7675" max="7675" width="8.7109375" style="22" customWidth="1"/>
    <col min="7676" max="7676" width="9.5703125" style="22" customWidth="1"/>
    <col min="7677" max="7925" width="9.140625" style="22"/>
    <col min="7926" max="7926" width="26.140625" style="22" customWidth="1"/>
    <col min="7927" max="7927" width="11.5703125" style="22" customWidth="1"/>
    <col min="7928" max="7928" width="0" style="22" hidden="1" customWidth="1"/>
    <col min="7929" max="7929" width="8.85546875" style="22" customWidth="1"/>
    <col min="7930" max="7930" width="9.85546875" style="22" customWidth="1"/>
    <col min="7931" max="7931" width="8.7109375" style="22" customWidth="1"/>
    <col min="7932" max="7932" width="9.5703125" style="22" customWidth="1"/>
    <col min="7933" max="8181" width="9.140625" style="22"/>
    <col min="8182" max="8182" width="26.140625" style="22" customWidth="1"/>
    <col min="8183" max="8183" width="11.5703125" style="22" customWidth="1"/>
    <col min="8184" max="8184" width="0" style="22" hidden="1" customWidth="1"/>
    <col min="8185" max="8185" width="8.85546875" style="22" customWidth="1"/>
    <col min="8186" max="8186" width="9.85546875" style="22" customWidth="1"/>
    <col min="8187" max="8187" width="8.7109375" style="22" customWidth="1"/>
    <col min="8188" max="8188" width="9.5703125" style="22" customWidth="1"/>
    <col min="8189" max="8437" width="9.140625" style="22"/>
    <col min="8438" max="8438" width="26.140625" style="22" customWidth="1"/>
    <col min="8439" max="8439" width="11.5703125" style="22" customWidth="1"/>
    <col min="8440" max="8440" width="0" style="22" hidden="1" customWidth="1"/>
    <col min="8441" max="8441" width="8.85546875" style="22" customWidth="1"/>
    <col min="8442" max="8442" width="9.85546875" style="22" customWidth="1"/>
    <col min="8443" max="8443" width="8.7109375" style="22" customWidth="1"/>
    <col min="8444" max="8444" width="9.5703125" style="22" customWidth="1"/>
    <col min="8445" max="8693" width="9.140625" style="22"/>
    <col min="8694" max="8694" width="26.140625" style="22" customWidth="1"/>
    <col min="8695" max="8695" width="11.5703125" style="22" customWidth="1"/>
    <col min="8696" max="8696" width="0" style="22" hidden="1" customWidth="1"/>
    <col min="8697" max="8697" width="8.85546875" style="22" customWidth="1"/>
    <col min="8698" max="8698" width="9.85546875" style="22" customWidth="1"/>
    <col min="8699" max="8699" width="8.7109375" style="22" customWidth="1"/>
    <col min="8700" max="8700" width="9.5703125" style="22" customWidth="1"/>
    <col min="8701" max="8949" width="9.140625" style="22"/>
    <col min="8950" max="8950" width="26.140625" style="22" customWidth="1"/>
    <col min="8951" max="8951" width="11.5703125" style="22" customWidth="1"/>
    <col min="8952" max="8952" width="0" style="22" hidden="1" customWidth="1"/>
    <col min="8953" max="8953" width="8.85546875" style="22" customWidth="1"/>
    <col min="8954" max="8954" width="9.85546875" style="22" customWidth="1"/>
    <col min="8955" max="8955" width="8.7109375" style="22" customWidth="1"/>
    <col min="8956" max="8956" width="9.5703125" style="22" customWidth="1"/>
    <col min="8957" max="9205" width="9.140625" style="22"/>
    <col min="9206" max="9206" width="26.140625" style="22" customWidth="1"/>
    <col min="9207" max="9207" width="11.5703125" style="22" customWidth="1"/>
    <col min="9208" max="9208" width="0" style="22" hidden="1" customWidth="1"/>
    <col min="9209" max="9209" width="8.85546875" style="22" customWidth="1"/>
    <col min="9210" max="9210" width="9.85546875" style="22" customWidth="1"/>
    <col min="9211" max="9211" width="8.7109375" style="22" customWidth="1"/>
    <col min="9212" max="9212" width="9.5703125" style="22" customWidth="1"/>
    <col min="9213" max="9461" width="9.140625" style="22"/>
    <col min="9462" max="9462" width="26.140625" style="22" customWidth="1"/>
    <col min="9463" max="9463" width="11.5703125" style="22" customWidth="1"/>
    <col min="9464" max="9464" width="0" style="22" hidden="1" customWidth="1"/>
    <col min="9465" max="9465" width="8.85546875" style="22" customWidth="1"/>
    <col min="9466" max="9466" width="9.85546875" style="22" customWidth="1"/>
    <col min="9467" max="9467" width="8.7109375" style="22" customWidth="1"/>
    <col min="9468" max="9468" width="9.5703125" style="22" customWidth="1"/>
    <col min="9469" max="9717" width="9.140625" style="22"/>
    <col min="9718" max="9718" width="26.140625" style="22" customWidth="1"/>
    <col min="9719" max="9719" width="11.5703125" style="22" customWidth="1"/>
    <col min="9720" max="9720" width="0" style="22" hidden="1" customWidth="1"/>
    <col min="9721" max="9721" width="8.85546875" style="22" customWidth="1"/>
    <col min="9722" max="9722" width="9.85546875" style="22" customWidth="1"/>
    <col min="9723" max="9723" width="8.7109375" style="22" customWidth="1"/>
    <col min="9724" max="9724" width="9.5703125" style="22" customWidth="1"/>
    <col min="9725" max="9973" width="9.140625" style="22"/>
    <col min="9974" max="9974" width="26.140625" style="22" customWidth="1"/>
    <col min="9975" max="9975" width="11.5703125" style="22" customWidth="1"/>
    <col min="9976" max="9976" width="0" style="22" hidden="1" customWidth="1"/>
    <col min="9977" max="9977" width="8.85546875" style="22" customWidth="1"/>
    <col min="9978" max="9978" width="9.85546875" style="22" customWidth="1"/>
    <col min="9979" max="9979" width="8.7109375" style="22" customWidth="1"/>
    <col min="9980" max="9980" width="9.5703125" style="22" customWidth="1"/>
    <col min="9981" max="10229" width="9.140625" style="22"/>
    <col min="10230" max="10230" width="26.140625" style="22" customWidth="1"/>
    <col min="10231" max="10231" width="11.5703125" style="22" customWidth="1"/>
    <col min="10232" max="10232" width="0" style="22" hidden="1" customWidth="1"/>
    <col min="10233" max="10233" width="8.85546875" style="22" customWidth="1"/>
    <col min="10234" max="10234" width="9.85546875" style="22" customWidth="1"/>
    <col min="10235" max="10235" width="8.7109375" style="22" customWidth="1"/>
    <col min="10236" max="10236" width="9.5703125" style="22" customWidth="1"/>
    <col min="10237" max="10485" width="9.140625" style="22"/>
    <col min="10486" max="10486" width="26.140625" style="22" customWidth="1"/>
    <col min="10487" max="10487" width="11.5703125" style="22" customWidth="1"/>
    <col min="10488" max="10488" width="0" style="22" hidden="1" customWidth="1"/>
    <col min="10489" max="10489" width="8.85546875" style="22" customWidth="1"/>
    <col min="10490" max="10490" width="9.85546875" style="22" customWidth="1"/>
    <col min="10491" max="10491" width="8.7109375" style="22" customWidth="1"/>
    <col min="10492" max="10492" width="9.5703125" style="22" customWidth="1"/>
    <col min="10493" max="10741" width="9.140625" style="22"/>
    <col min="10742" max="10742" width="26.140625" style="22" customWidth="1"/>
    <col min="10743" max="10743" width="11.5703125" style="22" customWidth="1"/>
    <col min="10744" max="10744" width="0" style="22" hidden="1" customWidth="1"/>
    <col min="10745" max="10745" width="8.85546875" style="22" customWidth="1"/>
    <col min="10746" max="10746" width="9.85546875" style="22" customWidth="1"/>
    <col min="10747" max="10747" width="8.7109375" style="22" customWidth="1"/>
    <col min="10748" max="10748" width="9.5703125" style="22" customWidth="1"/>
    <col min="10749" max="10997" width="9.140625" style="22"/>
    <col min="10998" max="10998" width="26.140625" style="22" customWidth="1"/>
    <col min="10999" max="10999" width="11.5703125" style="22" customWidth="1"/>
    <col min="11000" max="11000" width="0" style="22" hidden="1" customWidth="1"/>
    <col min="11001" max="11001" width="8.85546875" style="22" customWidth="1"/>
    <col min="11002" max="11002" width="9.85546875" style="22" customWidth="1"/>
    <col min="11003" max="11003" width="8.7109375" style="22" customWidth="1"/>
    <col min="11004" max="11004" width="9.5703125" style="22" customWidth="1"/>
    <col min="11005" max="11253" width="9.140625" style="22"/>
    <col min="11254" max="11254" width="26.140625" style="22" customWidth="1"/>
    <col min="11255" max="11255" width="11.5703125" style="22" customWidth="1"/>
    <col min="11256" max="11256" width="0" style="22" hidden="1" customWidth="1"/>
    <col min="11257" max="11257" width="8.85546875" style="22" customWidth="1"/>
    <col min="11258" max="11258" width="9.85546875" style="22" customWidth="1"/>
    <col min="11259" max="11259" width="8.7109375" style="22" customWidth="1"/>
    <col min="11260" max="11260" width="9.5703125" style="22" customWidth="1"/>
    <col min="11261" max="11509" width="9.140625" style="22"/>
    <col min="11510" max="11510" width="26.140625" style="22" customWidth="1"/>
    <col min="11511" max="11511" width="11.5703125" style="22" customWidth="1"/>
    <col min="11512" max="11512" width="0" style="22" hidden="1" customWidth="1"/>
    <col min="11513" max="11513" width="8.85546875" style="22" customWidth="1"/>
    <col min="11514" max="11514" width="9.85546875" style="22" customWidth="1"/>
    <col min="11515" max="11515" width="8.7109375" style="22" customWidth="1"/>
    <col min="11516" max="11516" width="9.5703125" style="22" customWidth="1"/>
    <col min="11517" max="11765" width="9.140625" style="22"/>
    <col min="11766" max="11766" width="26.140625" style="22" customWidth="1"/>
    <col min="11767" max="11767" width="11.5703125" style="22" customWidth="1"/>
    <col min="11768" max="11768" width="0" style="22" hidden="1" customWidth="1"/>
    <col min="11769" max="11769" width="8.85546875" style="22" customWidth="1"/>
    <col min="11770" max="11770" width="9.85546875" style="22" customWidth="1"/>
    <col min="11771" max="11771" width="8.7109375" style="22" customWidth="1"/>
    <col min="11772" max="11772" width="9.5703125" style="22" customWidth="1"/>
    <col min="11773" max="12021" width="9.140625" style="22"/>
    <col min="12022" max="12022" width="26.140625" style="22" customWidth="1"/>
    <col min="12023" max="12023" width="11.5703125" style="22" customWidth="1"/>
    <col min="12024" max="12024" width="0" style="22" hidden="1" customWidth="1"/>
    <col min="12025" max="12025" width="8.85546875" style="22" customWidth="1"/>
    <col min="12026" max="12026" width="9.85546875" style="22" customWidth="1"/>
    <col min="12027" max="12027" width="8.7109375" style="22" customWidth="1"/>
    <col min="12028" max="12028" width="9.5703125" style="22" customWidth="1"/>
    <col min="12029" max="12277" width="9.140625" style="22"/>
    <col min="12278" max="12278" width="26.140625" style="22" customWidth="1"/>
    <col min="12279" max="12279" width="11.5703125" style="22" customWidth="1"/>
    <col min="12280" max="12280" width="0" style="22" hidden="1" customWidth="1"/>
    <col min="12281" max="12281" width="8.85546875" style="22" customWidth="1"/>
    <col min="12282" max="12282" width="9.85546875" style="22" customWidth="1"/>
    <col min="12283" max="12283" width="8.7109375" style="22" customWidth="1"/>
    <col min="12284" max="12284" width="9.5703125" style="22" customWidth="1"/>
    <col min="12285" max="12533" width="9.140625" style="22"/>
    <col min="12534" max="12534" width="26.140625" style="22" customWidth="1"/>
    <col min="12535" max="12535" width="11.5703125" style="22" customWidth="1"/>
    <col min="12536" max="12536" width="0" style="22" hidden="1" customWidth="1"/>
    <col min="12537" max="12537" width="8.85546875" style="22" customWidth="1"/>
    <col min="12538" max="12538" width="9.85546875" style="22" customWidth="1"/>
    <col min="12539" max="12539" width="8.7109375" style="22" customWidth="1"/>
    <col min="12540" max="12540" width="9.5703125" style="22" customWidth="1"/>
    <col min="12541" max="12789" width="9.140625" style="22"/>
    <col min="12790" max="12790" width="26.140625" style="22" customWidth="1"/>
    <col min="12791" max="12791" width="11.5703125" style="22" customWidth="1"/>
    <col min="12792" max="12792" width="0" style="22" hidden="1" customWidth="1"/>
    <col min="12793" max="12793" width="8.85546875" style="22" customWidth="1"/>
    <col min="12794" max="12794" width="9.85546875" style="22" customWidth="1"/>
    <col min="12795" max="12795" width="8.7109375" style="22" customWidth="1"/>
    <col min="12796" max="12796" width="9.5703125" style="22" customWidth="1"/>
    <col min="12797" max="13045" width="9.140625" style="22"/>
    <col min="13046" max="13046" width="26.140625" style="22" customWidth="1"/>
    <col min="13047" max="13047" width="11.5703125" style="22" customWidth="1"/>
    <col min="13048" max="13048" width="0" style="22" hidden="1" customWidth="1"/>
    <col min="13049" max="13049" width="8.85546875" style="22" customWidth="1"/>
    <col min="13050" max="13050" width="9.85546875" style="22" customWidth="1"/>
    <col min="13051" max="13051" width="8.7109375" style="22" customWidth="1"/>
    <col min="13052" max="13052" width="9.5703125" style="22" customWidth="1"/>
    <col min="13053" max="13186" width="9.140625" style="22"/>
    <col min="13187" max="13187" width="9.140625" style="22" customWidth="1"/>
    <col min="13188" max="13301" width="9.140625" style="22"/>
    <col min="13302" max="13302" width="26.140625" style="22" customWidth="1"/>
    <col min="13303" max="13303" width="11.5703125" style="22" customWidth="1"/>
    <col min="13304" max="13304" width="0" style="22" hidden="1" customWidth="1"/>
    <col min="13305" max="13305" width="8.85546875" style="22" customWidth="1"/>
    <col min="13306" max="13306" width="9.85546875" style="22" customWidth="1"/>
    <col min="13307" max="13307" width="8.7109375" style="22" customWidth="1"/>
    <col min="13308" max="13308" width="9.5703125" style="22" customWidth="1"/>
    <col min="13309" max="13557" width="9.140625" style="22"/>
    <col min="13558" max="13558" width="26.140625" style="22" customWidth="1"/>
    <col min="13559" max="13559" width="11.5703125" style="22" customWidth="1"/>
    <col min="13560" max="13560" width="0" style="22" hidden="1" customWidth="1"/>
    <col min="13561" max="13561" width="8.85546875" style="22" customWidth="1"/>
    <col min="13562" max="13562" width="9.85546875" style="22" customWidth="1"/>
    <col min="13563" max="13563" width="8.7109375" style="22" customWidth="1"/>
    <col min="13564" max="13564" width="9.5703125" style="22" customWidth="1"/>
    <col min="13565" max="13813" width="9.140625" style="22"/>
    <col min="13814" max="13814" width="26.140625" style="22" customWidth="1"/>
    <col min="13815" max="13815" width="11.5703125" style="22" customWidth="1"/>
    <col min="13816" max="13816" width="0" style="22" hidden="1" customWidth="1"/>
    <col min="13817" max="13817" width="8.85546875" style="22" customWidth="1"/>
    <col min="13818" max="13818" width="9.85546875" style="22" customWidth="1"/>
    <col min="13819" max="13819" width="8.7109375" style="22" customWidth="1"/>
    <col min="13820" max="13820" width="9.5703125" style="22" customWidth="1"/>
    <col min="13821" max="14069" width="9.140625" style="22"/>
    <col min="14070" max="14070" width="26.140625" style="22" customWidth="1"/>
    <col min="14071" max="14071" width="11.5703125" style="22" customWidth="1"/>
    <col min="14072" max="14072" width="0" style="22" hidden="1" customWidth="1"/>
    <col min="14073" max="14073" width="8.85546875" style="22" customWidth="1"/>
    <col min="14074" max="14074" width="9.85546875" style="22" customWidth="1"/>
    <col min="14075" max="14075" width="8.7109375" style="22" customWidth="1"/>
    <col min="14076" max="14076" width="9.5703125" style="22" customWidth="1"/>
    <col min="14077" max="14325" width="9.140625" style="22"/>
    <col min="14326" max="14326" width="26.140625" style="22" customWidth="1"/>
    <col min="14327" max="14327" width="11.5703125" style="22" customWidth="1"/>
    <col min="14328" max="14328" width="0" style="22" hidden="1" customWidth="1"/>
    <col min="14329" max="14329" width="8.85546875" style="22" customWidth="1"/>
    <col min="14330" max="14330" width="9.85546875" style="22" customWidth="1"/>
    <col min="14331" max="14331" width="8.7109375" style="22" customWidth="1"/>
    <col min="14332" max="14332" width="9.5703125" style="22" customWidth="1"/>
    <col min="14333" max="14581" width="9.140625" style="22"/>
    <col min="14582" max="14582" width="26.140625" style="22" customWidth="1"/>
    <col min="14583" max="14583" width="11.5703125" style="22" customWidth="1"/>
    <col min="14584" max="14584" width="0" style="22" hidden="1" customWidth="1"/>
    <col min="14585" max="14585" width="8.85546875" style="22" customWidth="1"/>
    <col min="14586" max="14586" width="9.85546875" style="22" customWidth="1"/>
    <col min="14587" max="14587" width="8.7109375" style="22" customWidth="1"/>
    <col min="14588" max="14588" width="9.5703125" style="22" customWidth="1"/>
    <col min="14589" max="14837" width="9.140625" style="22"/>
    <col min="14838" max="14838" width="26.140625" style="22" customWidth="1"/>
    <col min="14839" max="14839" width="11.5703125" style="22" customWidth="1"/>
    <col min="14840" max="14840" width="0" style="22" hidden="1" customWidth="1"/>
    <col min="14841" max="14841" width="8.85546875" style="22" customWidth="1"/>
    <col min="14842" max="14842" width="9.85546875" style="22" customWidth="1"/>
    <col min="14843" max="14843" width="8.7109375" style="22" customWidth="1"/>
    <col min="14844" max="14844" width="9.5703125" style="22" customWidth="1"/>
    <col min="14845" max="15093" width="9.140625" style="22"/>
    <col min="15094" max="15094" width="26.140625" style="22" customWidth="1"/>
    <col min="15095" max="15095" width="11.5703125" style="22" customWidth="1"/>
    <col min="15096" max="15096" width="0" style="22" hidden="1" customWidth="1"/>
    <col min="15097" max="15097" width="8.85546875" style="22" customWidth="1"/>
    <col min="15098" max="15098" width="9.85546875" style="22" customWidth="1"/>
    <col min="15099" max="15099" width="8.7109375" style="22" customWidth="1"/>
    <col min="15100" max="15100" width="9.5703125" style="22" customWidth="1"/>
    <col min="15101" max="15349" width="9.140625" style="22"/>
    <col min="15350" max="15350" width="26.140625" style="22" customWidth="1"/>
    <col min="15351" max="15351" width="11.5703125" style="22" customWidth="1"/>
    <col min="15352" max="15352" width="0" style="22" hidden="1" customWidth="1"/>
    <col min="15353" max="15353" width="8.85546875" style="22" customWidth="1"/>
    <col min="15354" max="15354" width="9.85546875" style="22" customWidth="1"/>
    <col min="15355" max="15355" width="8.7109375" style="22" customWidth="1"/>
    <col min="15356" max="15356" width="9.5703125" style="22" customWidth="1"/>
    <col min="15357" max="15605" width="9.140625" style="22"/>
    <col min="15606" max="15606" width="26.140625" style="22" customWidth="1"/>
    <col min="15607" max="15607" width="11.5703125" style="22" customWidth="1"/>
    <col min="15608" max="15608" width="0" style="22" hidden="1" customWidth="1"/>
    <col min="15609" max="15609" width="8.85546875" style="22" customWidth="1"/>
    <col min="15610" max="15610" width="9.85546875" style="22" customWidth="1"/>
    <col min="15611" max="15611" width="8.7109375" style="22" customWidth="1"/>
    <col min="15612" max="15612" width="9.5703125" style="22" customWidth="1"/>
    <col min="15613" max="15861" width="9.140625" style="22"/>
    <col min="15862" max="15862" width="26.140625" style="22" customWidth="1"/>
    <col min="15863" max="15863" width="11.5703125" style="22" customWidth="1"/>
    <col min="15864" max="15864" width="0" style="22" hidden="1" customWidth="1"/>
    <col min="15865" max="15865" width="8.85546875" style="22" customWidth="1"/>
    <col min="15866" max="15866" width="9.85546875" style="22" customWidth="1"/>
    <col min="15867" max="15867" width="8.7109375" style="22" customWidth="1"/>
    <col min="15868" max="15868" width="9.5703125" style="22" customWidth="1"/>
    <col min="15869" max="16117" width="9.140625" style="22"/>
    <col min="16118" max="16118" width="26.140625" style="22" customWidth="1"/>
    <col min="16119" max="16119" width="11.5703125" style="22" customWidth="1"/>
    <col min="16120" max="16120" width="0" style="22" hidden="1" customWidth="1"/>
    <col min="16121" max="16121" width="8.85546875" style="22" customWidth="1"/>
    <col min="16122" max="16122" width="9.85546875" style="22" customWidth="1"/>
    <col min="16123" max="16123" width="8.7109375" style="22" customWidth="1"/>
    <col min="16124" max="16124" width="9.5703125" style="22" customWidth="1"/>
    <col min="16125" max="16384" width="9.140625" style="22"/>
  </cols>
  <sheetData>
    <row r="1" spans="1:12" s="70" customFormat="1" ht="32.25" customHeight="1" x14ac:dyDescent="0.25">
      <c r="A1" s="172" t="s">
        <v>147</v>
      </c>
      <c r="B1" s="173"/>
      <c r="C1" s="173"/>
      <c r="D1" s="173"/>
      <c r="E1" s="173"/>
      <c r="F1" s="173"/>
    </row>
    <row r="2" spans="1:12" s="70" customFormat="1" ht="15.75" x14ac:dyDescent="0.25">
      <c r="A2" s="179" t="str">
        <f>'яров.сев и зерновые'!A2:K2</f>
        <v>по состоянию на 11 мая 2018 г.</v>
      </c>
      <c r="B2" s="179"/>
      <c r="C2" s="179"/>
      <c r="D2" s="179"/>
      <c r="E2" s="179"/>
      <c r="F2" s="179"/>
    </row>
    <row r="3" spans="1:12" ht="2.25" customHeight="1" x14ac:dyDescent="0.2">
      <c r="A3" s="20"/>
    </row>
    <row r="4" spans="1:12" ht="30.75" customHeight="1" x14ac:dyDescent="0.2">
      <c r="A4" s="163" t="s">
        <v>97</v>
      </c>
      <c r="B4" s="163" t="s">
        <v>129</v>
      </c>
      <c r="C4" s="180" t="s">
        <v>123</v>
      </c>
      <c r="D4" s="181"/>
      <c r="E4" s="181"/>
      <c r="F4" s="182"/>
    </row>
    <row r="5" spans="1:12" ht="42.75" customHeight="1" x14ac:dyDescent="0.2">
      <c r="A5" s="164"/>
      <c r="B5" s="164"/>
      <c r="C5" s="88" t="s">
        <v>103</v>
      </c>
      <c r="D5" s="88" t="s">
        <v>99</v>
      </c>
      <c r="E5" s="88" t="s">
        <v>104</v>
      </c>
      <c r="F5" s="88" t="s">
        <v>105</v>
      </c>
    </row>
    <row r="6" spans="1:12" s="23" customFormat="1" ht="15" x14ac:dyDescent="0.25">
      <c r="A6" s="90" t="s">
        <v>0</v>
      </c>
      <c r="B6" s="109">
        <v>7561.2110000000002</v>
      </c>
      <c r="C6" s="28">
        <f>C7+C26+C37+C46+C54+C69+C76+C93</f>
        <v>2984.6580000000004</v>
      </c>
      <c r="D6" s="9">
        <f t="shared" ref="D6:D68" si="0">C6/B6*100</f>
        <v>39.473280139914102</v>
      </c>
      <c r="E6" s="28">
        <v>3552.3</v>
      </c>
      <c r="F6" s="10">
        <f>C6-E6</f>
        <v>-567.64199999999983</v>
      </c>
      <c r="I6" s="46"/>
    </row>
    <row r="7" spans="1:12" s="23" customFormat="1" ht="15" x14ac:dyDescent="0.25">
      <c r="A7" s="71" t="s">
        <v>1</v>
      </c>
      <c r="B7" s="14">
        <v>1400.9879999999998</v>
      </c>
      <c r="C7" s="30">
        <f>SUM(C8:C24)</f>
        <v>988.52800000000013</v>
      </c>
      <c r="D7" s="13">
        <f t="shared" si="0"/>
        <v>70.559348117185891</v>
      </c>
      <c r="E7" s="30">
        <v>1177</v>
      </c>
      <c r="F7" s="15">
        <f t="shared" ref="F7:F70" si="1">C7-E7</f>
        <v>-188.47199999999987</v>
      </c>
      <c r="I7" s="46"/>
    </row>
    <row r="8" spans="1:12" ht="15" x14ac:dyDescent="0.25">
      <c r="A8" s="72" t="s">
        <v>2</v>
      </c>
      <c r="B8" s="110">
        <v>133.5</v>
      </c>
      <c r="C8" s="33">
        <v>117.8</v>
      </c>
      <c r="D8" s="17">
        <f t="shared" si="0"/>
        <v>88.239700374531836</v>
      </c>
      <c r="E8" s="33">
        <v>111.19</v>
      </c>
      <c r="F8" s="19">
        <f t="shared" si="1"/>
        <v>6.6099999999999994</v>
      </c>
      <c r="I8" s="46"/>
    </row>
    <row r="9" spans="1:12" ht="15" x14ac:dyDescent="0.25">
      <c r="A9" s="72" t="s">
        <v>3</v>
      </c>
      <c r="B9" s="110">
        <v>3.5</v>
      </c>
      <c r="C9" s="33">
        <v>3.3</v>
      </c>
      <c r="D9" s="17">
        <f t="shared" si="0"/>
        <v>94.285714285714278</v>
      </c>
      <c r="E9" s="33">
        <v>3.2</v>
      </c>
      <c r="F9" s="19">
        <f t="shared" si="1"/>
        <v>9.9999999999999645E-2</v>
      </c>
      <c r="I9" s="46"/>
    </row>
    <row r="10" spans="1:12" ht="15" hidden="1" x14ac:dyDescent="0.25">
      <c r="A10" s="72" t="s">
        <v>4</v>
      </c>
      <c r="B10" s="110"/>
      <c r="C10" s="33"/>
      <c r="D10" s="17" t="e">
        <f t="shared" si="0"/>
        <v>#DIV/0!</v>
      </c>
      <c r="E10" s="33"/>
      <c r="F10" s="19">
        <f t="shared" si="1"/>
        <v>0</v>
      </c>
      <c r="I10" s="46"/>
    </row>
    <row r="11" spans="1:12" ht="15" x14ac:dyDescent="0.25">
      <c r="A11" s="72" t="s">
        <v>5</v>
      </c>
      <c r="B11" s="110">
        <v>410</v>
      </c>
      <c r="C11" s="33">
        <v>264.8</v>
      </c>
      <c r="D11" s="17">
        <f t="shared" si="0"/>
        <v>64.585365853658544</v>
      </c>
      <c r="E11" s="33">
        <v>356</v>
      </c>
      <c r="F11" s="19">
        <f t="shared" si="1"/>
        <v>-91.199999999999989</v>
      </c>
      <c r="I11" s="46"/>
      <c r="L11" s="22" t="s">
        <v>109</v>
      </c>
    </row>
    <row r="12" spans="1:12" ht="15" hidden="1" x14ac:dyDescent="0.25">
      <c r="A12" s="72" t="s">
        <v>6</v>
      </c>
      <c r="B12" s="110"/>
      <c r="C12" s="33"/>
      <c r="D12" s="17" t="e">
        <f t="shared" si="0"/>
        <v>#DIV/0!</v>
      </c>
      <c r="E12" s="33"/>
      <c r="F12" s="19">
        <f t="shared" si="1"/>
        <v>0</v>
      </c>
      <c r="I12" s="46"/>
    </row>
    <row r="13" spans="1:12" ht="15" hidden="1" x14ac:dyDescent="0.25">
      <c r="A13" s="72" t="s">
        <v>7</v>
      </c>
      <c r="B13" s="110">
        <v>0.4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12" ht="15" hidden="1" x14ac:dyDescent="0.25">
      <c r="A14" s="72" t="s">
        <v>8</v>
      </c>
      <c r="B14" s="110"/>
      <c r="C14" s="33"/>
      <c r="D14" s="17" t="e">
        <f t="shared" si="0"/>
        <v>#DIV/0!</v>
      </c>
      <c r="E14" s="33"/>
      <c r="F14" s="19">
        <f t="shared" si="1"/>
        <v>0</v>
      </c>
      <c r="I14" s="46"/>
    </row>
    <row r="15" spans="1:12" ht="15" x14ac:dyDescent="0.25">
      <c r="A15" s="72" t="s">
        <v>9</v>
      </c>
      <c r="B15" s="110">
        <v>160</v>
      </c>
      <c r="C15" s="33">
        <v>141.30000000000001</v>
      </c>
      <c r="D15" s="17">
        <f t="shared" si="0"/>
        <v>88.3125</v>
      </c>
      <c r="E15" s="33">
        <v>142</v>
      </c>
      <c r="F15" s="19">
        <f t="shared" si="1"/>
        <v>-0.69999999999998863</v>
      </c>
      <c r="I15" s="46"/>
    </row>
    <row r="16" spans="1:12" ht="15" x14ac:dyDescent="0.25">
      <c r="A16" s="72" t="s">
        <v>10</v>
      </c>
      <c r="B16" s="110">
        <v>177.8</v>
      </c>
      <c r="C16" s="33">
        <v>133.6</v>
      </c>
      <c r="D16" s="17">
        <f t="shared" si="0"/>
        <v>75.140607424071987</v>
      </c>
      <c r="E16" s="33">
        <v>153.30000000000001</v>
      </c>
      <c r="F16" s="19">
        <f t="shared" si="1"/>
        <v>-19.700000000000017</v>
      </c>
      <c r="I16" s="46"/>
    </row>
    <row r="17" spans="1:9" ht="15" hidden="1" x14ac:dyDescent="0.25">
      <c r="A17" s="72" t="s">
        <v>11</v>
      </c>
      <c r="B17" s="110">
        <v>0.46700000000000003</v>
      </c>
      <c r="C17" s="33"/>
      <c r="D17" s="17">
        <f t="shared" si="0"/>
        <v>0</v>
      </c>
      <c r="E17" s="33"/>
      <c r="F17" s="19">
        <f t="shared" si="1"/>
        <v>0</v>
      </c>
      <c r="I17" s="46"/>
    </row>
    <row r="18" spans="1:9" ht="15" x14ac:dyDescent="0.25">
      <c r="A18" s="72" t="s">
        <v>12</v>
      </c>
      <c r="B18" s="110">
        <v>72.5</v>
      </c>
      <c r="C18" s="33">
        <v>45.77</v>
      </c>
      <c r="D18" s="17">
        <f t="shared" si="0"/>
        <v>63.131034482758629</v>
      </c>
      <c r="E18" s="33">
        <v>60.2</v>
      </c>
      <c r="F18" s="19">
        <f t="shared" si="1"/>
        <v>-14.43</v>
      </c>
      <c r="I18" s="46"/>
    </row>
    <row r="19" spans="1:9" ht="15" x14ac:dyDescent="0.25">
      <c r="A19" s="72" t="s">
        <v>13</v>
      </c>
      <c r="B19" s="110">
        <v>46</v>
      </c>
      <c r="C19" s="33">
        <v>24</v>
      </c>
      <c r="D19" s="17">
        <f t="shared" si="0"/>
        <v>52.173913043478258</v>
      </c>
      <c r="E19" s="33">
        <v>32.4</v>
      </c>
      <c r="F19" s="19">
        <f t="shared" si="1"/>
        <v>-8.3999999999999986</v>
      </c>
      <c r="I19" s="46"/>
    </row>
    <row r="20" spans="1:9" ht="15" hidden="1" x14ac:dyDescent="0.25">
      <c r="A20" s="72" t="s">
        <v>14</v>
      </c>
      <c r="B20" s="110"/>
      <c r="C20" s="33"/>
      <c r="D20" s="17" t="e">
        <f t="shared" si="0"/>
        <v>#DIV/0!</v>
      </c>
      <c r="E20" s="33"/>
      <c r="F20" s="19">
        <f t="shared" si="1"/>
        <v>0</v>
      </c>
      <c r="I20" s="46"/>
    </row>
    <row r="21" spans="1:9" ht="15" x14ac:dyDescent="0.25">
      <c r="A21" s="72" t="s">
        <v>15</v>
      </c>
      <c r="B21" s="110">
        <v>380.74099999999999</v>
      </c>
      <c r="C21" s="33">
        <v>251.358</v>
      </c>
      <c r="D21" s="17">
        <f t="shared" si="0"/>
        <v>66.018106797008997</v>
      </c>
      <c r="E21" s="33">
        <v>310.3</v>
      </c>
      <c r="F21" s="19">
        <f t="shared" si="1"/>
        <v>-58.942000000000007</v>
      </c>
      <c r="I21" s="46"/>
    </row>
    <row r="22" spans="1:9" ht="15" hidden="1" x14ac:dyDescent="0.25">
      <c r="A22" s="72" t="s">
        <v>16</v>
      </c>
      <c r="B22" s="110"/>
      <c r="C22" s="33"/>
      <c r="D22" s="17" t="e">
        <f t="shared" si="0"/>
        <v>#DIV/0!</v>
      </c>
      <c r="E22" s="33"/>
      <c r="F22" s="19">
        <f t="shared" si="1"/>
        <v>0</v>
      </c>
      <c r="I22" s="46"/>
    </row>
    <row r="23" spans="1:9" ht="15" x14ac:dyDescent="0.25">
      <c r="A23" s="72" t="s">
        <v>17</v>
      </c>
      <c r="B23" s="110">
        <v>16.079999999999998</v>
      </c>
      <c r="C23" s="33">
        <v>6.6</v>
      </c>
      <c r="D23" s="17">
        <f t="shared" si="0"/>
        <v>41.044776119402989</v>
      </c>
      <c r="E23" s="33">
        <v>8.4</v>
      </c>
      <c r="F23" s="19">
        <f t="shared" si="1"/>
        <v>-1.8000000000000007</v>
      </c>
      <c r="I23" s="46"/>
    </row>
    <row r="24" spans="1:9" ht="15" hidden="1" x14ac:dyDescent="0.25">
      <c r="A24" s="72" t="s">
        <v>18</v>
      </c>
      <c r="B24" s="110"/>
      <c r="C24" s="33"/>
      <c r="D24" s="17" t="e">
        <f t="shared" si="0"/>
        <v>#DIV/0!</v>
      </c>
      <c r="E24" s="33">
        <v>0</v>
      </c>
      <c r="F24" s="19">
        <f t="shared" si="1"/>
        <v>0</v>
      </c>
      <c r="I24" s="46"/>
    </row>
    <row r="25" spans="1:9" ht="15" hidden="1" x14ac:dyDescent="0.25">
      <c r="A25" s="72" t="s">
        <v>110</v>
      </c>
      <c r="B25" s="110"/>
      <c r="C25" s="33"/>
      <c r="D25" s="17" t="e">
        <f t="shared" si="0"/>
        <v>#DIV/0!</v>
      </c>
      <c r="E25" s="33"/>
      <c r="F25" s="19">
        <f t="shared" si="1"/>
        <v>0</v>
      </c>
      <c r="I25" s="46"/>
    </row>
    <row r="26" spans="1:9" s="23" customFormat="1" ht="15" hidden="1" x14ac:dyDescent="0.25">
      <c r="A26" s="71" t="s">
        <v>19</v>
      </c>
      <c r="B26" s="14">
        <v>0</v>
      </c>
      <c r="C26" s="30">
        <f>SUM(C27:C36)-C30</f>
        <v>0</v>
      </c>
      <c r="D26" s="13" t="e">
        <f t="shared" si="0"/>
        <v>#DIV/0!</v>
      </c>
      <c r="E26" s="30">
        <v>0</v>
      </c>
      <c r="F26" s="15">
        <f t="shared" si="1"/>
        <v>0</v>
      </c>
      <c r="I26" s="46"/>
    </row>
    <row r="27" spans="1:9" ht="15" hidden="1" x14ac:dyDescent="0.25">
      <c r="A27" s="72" t="s">
        <v>20</v>
      </c>
      <c r="B27" s="110"/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72" t="s">
        <v>21</v>
      </c>
      <c r="B28" s="110"/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72" t="s">
        <v>22</v>
      </c>
      <c r="B29" s="110"/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hidden="1" x14ac:dyDescent="0.25">
      <c r="A30" s="72" t="s">
        <v>23</v>
      </c>
      <c r="B30" s="110"/>
      <c r="C30" s="33"/>
      <c r="D30" s="17" t="e">
        <f t="shared" si="0"/>
        <v>#DIV/0!</v>
      </c>
      <c r="E30" s="33">
        <v>0</v>
      </c>
      <c r="F30" s="19">
        <f t="shared" si="1"/>
        <v>0</v>
      </c>
      <c r="I30" s="46"/>
    </row>
    <row r="31" spans="1:9" ht="15" hidden="1" x14ac:dyDescent="0.25">
      <c r="A31" s="72" t="s">
        <v>24</v>
      </c>
      <c r="B31" s="110"/>
      <c r="C31" s="33"/>
      <c r="D31" s="17" t="e">
        <f t="shared" si="0"/>
        <v>#DIV/0!</v>
      </c>
      <c r="E31" s="33">
        <v>0</v>
      </c>
      <c r="F31" s="19">
        <f t="shared" si="1"/>
        <v>0</v>
      </c>
      <c r="I31" s="46"/>
    </row>
    <row r="32" spans="1:9" ht="15" hidden="1" x14ac:dyDescent="0.25">
      <c r="A32" s="72" t="s">
        <v>25</v>
      </c>
      <c r="B32" s="110"/>
      <c r="C32" s="33"/>
      <c r="D32" s="17" t="e">
        <f t="shared" si="0"/>
        <v>#DIV/0!</v>
      </c>
      <c r="E32" s="33">
        <v>0</v>
      </c>
      <c r="F32" s="19">
        <f t="shared" si="1"/>
        <v>0</v>
      </c>
      <c r="I32" s="46"/>
    </row>
    <row r="33" spans="1:26" ht="15" hidden="1" x14ac:dyDescent="0.25">
      <c r="A33" s="72" t="s">
        <v>26</v>
      </c>
      <c r="B33" s="110"/>
      <c r="C33" s="33"/>
      <c r="D33" s="17" t="e">
        <f t="shared" si="0"/>
        <v>#DIV/0!</v>
      </c>
      <c r="E33" s="33">
        <v>0</v>
      </c>
      <c r="F33" s="19">
        <f t="shared" si="1"/>
        <v>0</v>
      </c>
      <c r="I33" s="46"/>
    </row>
    <row r="34" spans="1:26" ht="15" hidden="1" x14ac:dyDescent="0.25">
      <c r="A34" s="72" t="s">
        <v>27</v>
      </c>
      <c r="B34" s="110"/>
      <c r="C34" s="33"/>
      <c r="D34" s="17" t="e">
        <f t="shared" si="0"/>
        <v>#DIV/0!</v>
      </c>
      <c r="E34" s="33">
        <v>0</v>
      </c>
      <c r="F34" s="19">
        <f t="shared" si="1"/>
        <v>0</v>
      </c>
      <c r="I34" s="46"/>
    </row>
    <row r="35" spans="1:26" ht="15" hidden="1" x14ac:dyDescent="0.25">
      <c r="A35" s="72" t="s">
        <v>28</v>
      </c>
      <c r="B35" s="110"/>
      <c r="C35" s="33"/>
      <c r="D35" s="17" t="e">
        <f t="shared" si="0"/>
        <v>#DIV/0!</v>
      </c>
      <c r="E35" s="33">
        <v>0</v>
      </c>
      <c r="F35" s="19">
        <f t="shared" si="1"/>
        <v>0</v>
      </c>
      <c r="I35" s="46"/>
    </row>
    <row r="36" spans="1:26" ht="15" hidden="1" x14ac:dyDescent="0.25">
      <c r="A36" s="72" t="s">
        <v>29</v>
      </c>
      <c r="B36" s="110"/>
      <c r="C36" s="33"/>
      <c r="D36" s="17" t="e">
        <f t="shared" si="0"/>
        <v>#DIV/0!</v>
      </c>
      <c r="E36" s="33">
        <v>0</v>
      </c>
      <c r="F36" s="19">
        <f t="shared" si="1"/>
        <v>0</v>
      </c>
      <c r="I36" s="46"/>
    </row>
    <row r="37" spans="1:26" s="23" customFormat="1" ht="15" x14ac:dyDescent="0.25">
      <c r="A37" s="71" t="s">
        <v>30</v>
      </c>
      <c r="B37" s="14">
        <v>1577.6030000000001</v>
      </c>
      <c r="C37" s="30">
        <f>SUM(C38:C45)</f>
        <v>994.202</v>
      </c>
      <c r="D37" s="13">
        <f t="shared" si="0"/>
        <v>63.019783811263032</v>
      </c>
      <c r="E37" s="30">
        <v>841</v>
      </c>
      <c r="F37" s="15">
        <f t="shared" si="1"/>
        <v>153.202</v>
      </c>
      <c r="I37" s="46"/>
    </row>
    <row r="38" spans="1:26" ht="15" x14ac:dyDescent="0.25">
      <c r="A38" s="72" t="s">
        <v>31</v>
      </c>
      <c r="B38" s="110">
        <v>61.82</v>
      </c>
      <c r="C38" s="33">
        <v>42.893000000000001</v>
      </c>
      <c r="D38" s="33">
        <f t="shared" si="0"/>
        <v>69.383694597217726</v>
      </c>
      <c r="E38" s="33">
        <v>43.6</v>
      </c>
      <c r="F38" s="19">
        <f t="shared" si="1"/>
        <v>-0.70700000000000074</v>
      </c>
      <c r="I38" s="46"/>
    </row>
    <row r="39" spans="1:26" ht="15" x14ac:dyDescent="0.25">
      <c r="A39" s="72" t="s">
        <v>32</v>
      </c>
      <c r="B39" s="110">
        <v>7</v>
      </c>
      <c r="C39" s="33">
        <v>5.93</v>
      </c>
      <c r="D39" s="17">
        <f t="shared" si="0"/>
        <v>84.714285714285708</v>
      </c>
      <c r="E39" s="33">
        <v>4.04</v>
      </c>
      <c r="F39" s="19">
        <f t="shared" si="1"/>
        <v>1.8899999999999997</v>
      </c>
      <c r="I39" s="46"/>
    </row>
    <row r="40" spans="1:26" ht="15" x14ac:dyDescent="0.25">
      <c r="A40" s="72" t="s">
        <v>33</v>
      </c>
      <c r="B40" s="110">
        <v>107.583</v>
      </c>
      <c r="C40" s="33">
        <v>78.978999999999999</v>
      </c>
      <c r="D40" s="33">
        <f t="shared" si="0"/>
        <v>73.412156195681476</v>
      </c>
      <c r="E40" s="33">
        <v>107.17</v>
      </c>
      <c r="F40" s="19">
        <f t="shared" si="1"/>
        <v>-28.191000000000003</v>
      </c>
      <c r="I40" s="46"/>
    </row>
    <row r="41" spans="1:26" ht="15" x14ac:dyDescent="0.25">
      <c r="A41" s="72" t="s">
        <v>34</v>
      </c>
      <c r="B41" s="110">
        <v>378.2</v>
      </c>
      <c r="C41" s="33">
        <v>381.3</v>
      </c>
      <c r="D41" s="33">
        <f t="shared" si="0"/>
        <v>100.81967213114756</v>
      </c>
      <c r="E41" s="33">
        <v>404.9</v>
      </c>
      <c r="F41" s="19">
        <f t="shared" si="1"/>
        <v>-23.599999999999966</v>
      </c>
      <c r="I41" s="46"/>
    </row>
    <row r="42" spans="1:26" ht="15" hidden="1" x14ac:dyDescent="0.25">
      <c r="A42" s="72" t="s">
        <v>35</v>
      </c>
      <c r="B42" s="110"/>
      <c r="C42" s="33"/>
      <c r="D42" s="17" t="e">
        <f t="shared" si="0"/>
        <v>#DIV/0!</v>
      </c>
      <c r="E42" s="33"/>
      <c r="F42" s="19">
        <f t="shared" si="1"/>
        <v>0</v>
      </c>
      <c r="I42" s="46"/>
    </row>
    <row r="43" spans="1:26" ht="15" x14ac:dyDescent="0.25">
      <c r="A43" s="72" t="s">
        <v>36</v>
      </c>
      <c r="B43" s="110">
        <v>643</v>
      </c>
      <c r="C43" s="33">
        <v>135.80000000000001</v>
      </c>
      <c r="D43" s="17">
        <f t="shared" si="0"/>
        <v>21.119751166407465</v>
      </c>
      <c r="E43" s="33">
        <v>100.1</v>
      </c>
      <c r="F43" s="19">
        <f t="shared" si="1"/>
        <v>35.700000000000017</v>
      </c>
      <c r="I43" s="46"/>
    </row>
    <row r="44" spans="1:26" ht="15" x14ac:dyDescent="0.25">
      <c r="A44" s="72" t="s">
        <v>37</v>
      </c>
      <c r="B44" s="110">
        <v>380</v>
      </c>
      <c r="C44" s="33">
        <v>349.3</v>
      </c>
      <c r="D44" s="17">
        <f t="shared" si="0"/>
        <v>91.921052631578945</v>
      </c>
      <c r="E44" s="33">
        <v>181.2</v>
      </c>
      <c r="F44" s="19">
        <f t="shared" si="1"/>
        <v>168.10000000000002</v>
      </c>
      <c r="I44" s="46"/>
    </row>
    <row r="45" spans="1:26" ht="15" hidden="1" x14ac:dyDescent="0.25">
      <c r="A45" s="72" t="s">
        <v>38</v>
      </c>
      <c r="B45" s="110"/>
      <c r="C45" s="33"/>
      <c r="D45" s="17" t="e">
        <f t="shared" si="0"/>
        <v>#DIV/0!</v>
      </c>
      <c r="E45" s="33"/>
      <c r="F45" s="19">
        <f t="shared" si="1"/>
        <v>0</v>
      </c>
      <c r="I45" s="46"/>
    </row>
    <row r="46" spans="1:26" s="23" customFormat="1" ht="15" x14ac:dyDescent="0.25">
      <c r="A46" s="71" t="s">
        <v>39</v>
      </c>
      <c r="B46" s="111">
        <v>390.46500000000003</v>
      </c>
      <c r="C46" s="30">
        <f>SUM(C47:C53)</f>
        <v>370.13</v>
      </c>
      <c r="D46" s="13">
        <f t="shared" si="0"/>
        <v>94.792106846964515</v>
      </c>
      <c r="E46" s="30">
        <v>327.39999999999998</v>
      </c>
      <c r="F46" s="15">
        <f t="shared" si="1"/>
        <v>42.730000000000018</v>
      </c>
      <c r="I46" s="46"/>
    </row>
    <row r="47" spans="1:26" ht="15" x14ac:dyDescent="0.25">
      <c r="A47" s="72" t="s">
        <v>40</v>
      </c>
      <c r="B47" s="110">
        <v>7.7</v>
      </c>
      <c r="C47" s="33">
        <v>7.2</v>
      </c>
      <c r="D47" s="17">
        <f t="shared" si="0"/>
        <v>93.506493506493499</v>
      </c>
      <c r="E47" s="33">
        <v>7.8</v>
      </c>
      <c r="F47" s="19">
        <f t="shared" si="1"/>
        <v>-0.59999999999999964</v>
      </c>
      <c r="I47" s="46"/>
    </row>
    <row r="48" spans="1:26" ht="15" x14ac:dyDescent="0.25">
      <c r="A48" s="72" t="s">
        <v>41</v>
      </c>
      <c r="B48" s="110">
        <v>10.54</v>
      </c>
      <c r="C48" s="33">
        <v>3.1</v>
      </c>
      <c r="D48" s="17">
        <f t="shared" si="0"/>
        <v>29.411764705882355</v>
      </c>
      <c r="E48" s="33">
        <v>2.5</v>
      </c>
      <c r="F48" s="19">
        <f t="shared" si="1"/>
        <v>0.60000000000000009</v>
      </c>
      <c r="G48" s="20"/>
      <c r="H48" s="20"/>
      <c r="I48" s="46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59" customFormat="1" ht="15" x14ac:dyDescent="0.25">
      <c r="A49" s="72" t="s">
        <v>42</v>
      </c>
      <c r="B49" s="112">
        <v>22.1</v>
      </c>
      <c r="C49" s="56">
        <v>15</v>
      </c>
      <c r="D49" s="17">
        <f t="shared" si="0"/>
        <v>67.873303167420801</v>
      </c>
      <c r="E49" s="56">
        <v>13.6</v>
      </c>
      <c r="F49" s="19">
        <f t="shared" si="1"/>
        <v>1.4000000000000004</v>
      </c>
      <c r="G49" s="58"/>
      <c r="H49" s="58"/>
      <c r="I49" s="46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" x14ac:dyDescent="0.25">
      <c r="A50" s="72" t="s">
        <v>43</v>
      </c>
      <c r="B50" s="110">
        <v>11.125</v>
      </c>
      <c r="C50" s="39">
        <v>6.0540000000000003</v>
      </c>
      <c r="D50" s="17">
        <f t="shared" si="0"/>
        <v>54.417977528089892</v>
      </c>
      <c r="E50" s="39">
        <v>7.4</v>
      </c>
      <c r="F50" s="19">
        <f t="shared" si="1"/>
        <v>-1.3460000000000001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 x14ac:dyDescent="0.25">
      <c r="A51" s="72" t="s">
        <v>44</v>
      </c>
      <c r="B51" s="110">
        <v>3.2</v>
      </c>
      <c r="C51" s="33">
        <v>3</v>
      </c>
      <c r="D51" s="17">
        <f t="shared" si="0"/>
        <v>93.75</v>
      </c>
      <c r="E51" s="33">
        <v>4.5999999999999996</v>
      </c>
      <c r="F51" s="19">
        <f t="shared" si="1"/>
        <v>-1.5999999999999996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 x14ac:dyDescent="0.25">
      <c r="A52" s="72" t="s">
        <v>45</v>
      </c>
      <c r="B52" s="110">
        <v>13.5</v>
      </c>
      <c r="C52" s="33">
        <v>12.476000000000001</v>
      </c>
      <c r="D52" s="17">
        <f t="shared" si="0"/>
        <v>92.414814814814818</v>
      </c>
      <c r="E52" s="33">
        <v>25.1</v>
      </c>
      <c r="F52" s="19">
        <f t="shared" si="1"/>
        <v>-12.624000000000001</v>
      </c>
      <c r="G52" s="20"/>
      <c r="H52" s="20"/>
      <c r="I52" s="46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 x14ac:dyDescent="0.25">
      <c r="A53" s="93" t="s">
        <v>46</v>
      </c>
      <c r="B53" s="18">
        <v>322.3</v>
      </c>
      <c r="C53" s="33">
        <v>323.3</v>
      </c>
      <c r="D53" s="33">
        <f t="shared" si="0"/>
        <v>100.3102699348433</v>
      </c>
      <c r="E53" s="33">
        <v>266.39999999999998</v>
      </c>
      <c r="F53" s="19">
        <f t="shared" si="1"/>
        <v>56.900000000000034</v>
      </c>
      <c r="I53" s="46"/>
    </row>
    <row r="54" spans="1:26" s="23" customFormat="1" ht="15" x14ac:dyDescent="0.25">
      <c r="A54" s="71" t="s">
        <v>47</v>
      </c>
      <c r="B54" s="111">
        <v>3318.5529999999999</v>
      </c>
      <c r="C54" s="30">
        <f>SUM(C55:C68)</f>
        <v>572.25699999999995</v>
      </c>
      <c r="D54" s="13">
        <f t="shared" si="0"/>
        <v>17.244172384771314</v>
      </c>
      <c r="E54" s="30">
        <v>1008.3</v>
      </c>
      <c r="F54" s="15">
        <f t="shared" si="1"/>
        <v>-436.04300000000001</v>
      </c>
      <c r="I54" s="46"/>
    </row>
    <row r="55" spans="1:26" ht="15" x14ac:dyDescent="0.25">
      <c r="A55" s="72" t="s">
        <v>48</v>
      </c>
      <c r="B55" s="110">
        <v>219.8</v>
      </c>
      <c r="C55" s="33">
        <v>58.4</v>
      </c>
      <c r="D55" s="17">
        <f t="shared" si="0"/>
        <v>26.56960873521383</v>
      </c>
      <c r="E55" s="33">
        <v>93.9</v>
      </c>
      <c r="F55" s="19">
        <f t="shared" si="1"/>
        <v>-35.500000000000007</v>
      </c>
      <c r="I55" s="46"/>
    </row>
    <row r="56" spans="1:26" ht="15" hidden="1" x14ac:dyDescent="0.25">
      <c r="A56" s="72" t="s">
        <v>49</v>
      </c>
      <c r="B56" s="110"/>
      <c r="C56" s="33"/>
      <c r="D56" s="17" t="e">
        <f t="shared" si="0"/>
        <v>#DIV/0!</v>
      </c>
      <c r="E56" s="33"/>
      <c r="F56" s="19">
        <f t="shared" si="1"/>
        <v>0</v>
      </c>
      <c r="I56" s="46"/>
    </row>
    <row r="57" spans="1:26" ht="15" x14ac:dyDescent="0.25">
      <c r="A57" s="72" t="s">
        <v>50</v>
      </c>
      <c r="B57" s="110">
        <v>6</v>
      </c>
      <c r="C57" s="33">
        <v>0.5</v>
      </c>
      <c r="D57" s="17">
        <f t="shared" si="0"/>
        <v>8.3333333333333321</v>
      </c>
      <c r="E57" s="33">
        <v>1</v>
      </c>
      <c r="F57" s="19">
        <f t="shared" si="1"/>
        <v>-0.5</v>
      </c>
      <c r="I57" s="46"/>
    </row>
    <row r="58" spans="1:26" ht="15" x14ac:dyDescent="0.25">
      <c r="A58" s="72" t="s">
        <v>51</v>
      </c>
      <c r="B58" s="110">
        <v>113.7</v>
      </c>
      <c r="C58" s="33">
        <v>24.4</v>
      </c>
      <c r="D58" s="17">
        <f t="shared" si="0"/>
        <v>21.459982409850483</v>
      </c>
      <c r="E58" s="33">
        <v>76.400000000000006</v>
      </c>
      <c r="F58" s="19">
        <f t="shared" si="1"/>
        <v>-52.000000000000007</v>
      </c>
      <c r="I58" s="46"/>
    </row>
    <row r="59" spans="1:26" ht="15" hidden="1" x14ac:dyDescent="0.25">
      <c r="A59" s="72" t="s">
        <v>52</v>
      </c>
      <c r="B59" s="110"/>
      <c r="C59" s="33"/>
      <c r="D59" s="17" t="e">
        <f t="shared" si="0"/>
        <v>#DIV/0!</v>
      </c>
      <c r="E59" s="33"/>
      <c r="F59" s="19">
        <f t="shared" si="1"/>
        <v>0</v>
      </c>
      <c r="I59" s="46"/>
    </row>
    <row r="60" spans="1:26" ht="15" x14ac:dyDescent="0.25">
      <c r="A60" s="72" t="s">
        <v>53</v>
      </c>
      <c r="B60" s="110">
        <v>6.8</v>
      </c>
      <c r="C60" s="33">
        <v>7.4999999999999997E-2</v>
      </c>
      <c r="D60" s="17">
        <f t="shared" si="0"/>
        <v>1.1029411764705883</v>
      </c>
      <c r="E60" s="33">
        <v>0.9</v>
      </c>
      <c r="F60" s="19">
        <f t="shared" si="1"/>
        <v>-0.82500000000000007</v>
      </c>
      <c r="I60" s="46"/>
    </row>
    <row r="61" spans="1:26" ht="15" hidden="1" x14ac:dyDescent="0.25">
      <c r="A61" s="72" t="s">
        <v>54</v>
      </c>
      <c r="B61" s="110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6" ht="15" hidden="1" x14ac:dyDescent="0.25">
      <c r="A62" s="72" t="s">
        <v>55</v>
      </c>
      <c r="B62" s="110"/>
      <c r="C62" s="33"/>
      <c r="D62" s="17" t="e">
        <f t="shared" si="0"/>
        <v>#DIV/0!</v>
      </c>
      <c r="E62" s="33"/>
      <c r="F62" s="19">
        <f t="shared" si="1"/>
        <v>0</v>
      </c>
      <c r="I62" s="46"/>
    </row>
    <row r="63" spans="1:26" ht="15" x14ac:dyDescent="0.25">
      <c r="A63" s="72" t="s">
        <v>56</v>
      </c>
      <c r="B63" s="110">
        <v>19.8</v>
      </c>
      <c r="C63" s="33">
        <v>0.2</v>
      </c>
      <c r="D63" s="17">
        <f t="shared" si="0"/>
        <v>1.0101010101010102</v>
      </c>
      <c r="E63" s="33">
        <v>3.9</v>
      </c>
      <c r="F63" s="19">
        <f t="shared" si="1"/>
        <v>-3.6999999999999997</v>
      </c>
      <c r="I63" s="46"/>
    </row>
    <row r="64" spans="1:26" ht="15" x14ac:dyDescent="0.25">
      <c r="A64" s="72" t="s">
        <v>57</v>
      </c>
      <c r="B64" s="110">
        <v>723</v>
      </c>
      <c r="C64" s="33">
        <v>136.69999999999999</v>
      </c>
      <c r="D64" s="17">
        <f t="shared" si="0"/>
        <v>18.907330567081605</v>
      </c>
      <c r="E64" s="33">
        <v>134.30000000000001</v>
      </c>
      <c r="F64" s="19">
        <f t="shared" si="1"/>
        <v>2.3999999999999773</v>
      </c>
      <c r="I64" s="46"/>
    </row>
    <row r="65" spans="1:9" ht="15" x14ac:dyDescent="0.25">
      <c r="A65" s="72" t="s">
        <v>58</v>
      </c>
      <c r="B65" s="110">
        <v>268.10000000000002</v>
      </c>
      <c r="C65" s="33">
        <v>51.793999999999997</v>
      </c>
      <c r="D65" s="17">
        <f t="shared" si="0"/>
        <v>19.318910854158894</v>
      </c>
      <c r="E65" s="33">
        <v>157.80000000000001</v>
      </c>
      <c r="F65" s="19">
        <f t="shared" si="1"/>
        <v>-106.00600000000001</v>
      </c>
      <c r="I65" s="46"/>
    </row>
    <row r="66" spans="1:9" ht="15" x14ac:dyDescent="0.25">
      <c r="A66" s="72" t="s">
        <v>59</v>
      </c>
      <c r="B66" s="110">
        <v>581.5</v>
      </c>
      <c r="C66" s="33">
        <v>71.2</v>
      </c>
      <c r="D66" s="17">
        <f t="shared" si="0"/>
        <v>12.244196044711952</v>
      </c>
      <c r="E66" s="33">
        <v>146</v>
      </c>
      <c r="F66" s="19">
        <f t="shared" si="1"/>
        <v>-74.8</v>
      </c>
      <c r="I66" s="46"/>
    </row>
    <row r="67" spans="1:9" ht="15" x14ac:dyDescent="0.25">
      <c r="A67" s="72" t="s">
        <v>60</v>
      </c>
      <c r="B67" s="110">
        <v>1156.3</v>
      </c>
      <c r="C67" s="33">
        <v>194.1</v>
      </c>
      <c r="D67" s="17">
        <f t="shared" si="0"/>
        <v>16.786301132923981</v>
      </c>
      <c r="E67" s="33">
        <v>321.49</v>
      </c>
      <c r="F67" s="19">
        <f t="shared" si="1"/>
        <v>-127.39000000000001</v>
      </c>
      <c r="I67" s="46"/>
    </row>
    <row r="68" spans="1:9" s="23" customFormat="1" ht="15" x14ac:dyDescent="0.25">
      <c r="A68" s="72" t="s">
        <v>61</v>
      </c>
      <c r="B68" s="18">
        <v>223.553</v>
      </c>
      <c r="C68" s="33">
        <v>34.887999999999998</v>
      </c>
      <c r="D68" s="17">
        <f t="shared" si="0"/>
        <v>15.606142614950368</v>
      </c>
      <c r="E68" s="33">
        <v>72.56</v>
      </c>
      <c r="F68" s="19">
        <f t="shared" si="1"/>
        <v>-37.672000000000004</v>
      </c>
    </row>
    <row r="69" spans="1:9" s="23" customFormat="1" ht="15" x14ac:dyDescent="0.25">
      <c r="A69" s="71" t="s">
        <v>62</v>
      </c>
      <c r="B69" s="111">
        <v>96.992000000000004</v>
      </c>
      <c r="C69" s="30">
        <f>SUM(C70:C75)-C73-C74</f>
        <v>11.600999999999999</v>
      </c>
      <c r="D69" s="13">
        <f>C69/B69*100</f>
        <v>11.960780270537775</v>
      </c>
      <c r="E69" s="30">
        <v>26</v>
      </c>
      <c r="F69" s="19">
        <f t="shared" si="1"/>
        <v>-14.399000000000001</v>
      </c>
    </row>
    <row r="70" spans="1:9" x14ac:dyDescent="0.2">
      <c r="A70" s="72" t="s">
        <v>63</v>
      </c>
      <c r="B70" s="110">
        <v>25.292000000000002</v>
      </c>
      <c r="C70" s="33">
        <v>2.9009999999999998</v>
      </c>
      <c r="D70" s="17">
        <f t="shared" ref="D70:D103" si="2">C70/B70*100</f>
        <v>11.470030049027359</v>
      </c>
      <c r="E70" s="33">
        <v>8.1</v>
      </c>
      <c r="F70" s="19">
        <f t="shared" si="1"/>
        <v>-5.1989999999999998</v>
      </c>
    </row>
    <row r="71" spans="1:9" hidden="1" x14ac:dyDescent="0.2">
      <c r="A71" s="72" t="s">
        <v>64</v>
      </c>
      <c r="B71" s="110"/>
      <c r="C71" s="33"/>
      <c r="D71" s="17" t="e">
        <f t="shared" si="2"/>
        <v>#DIV/0!</v>
      </c>
      <c r="E71" s="33"/>
      <c r="F71" s="19">
        <f t="shared" ref="F71:F102" si="3">C71-E71</f>
        <v>0</v>
      </c>
    </row>
    <row r="72" spans="1:9" hidden="1" x14ac:dyDescent="0.2">
      <c r="A72" s="72" t="s">
        <v>65</v>
      </c>
      <c r="B72" s="110"/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72" t="s">
        <v>66</v>
      </c>
      <c r="B73" s="110"/>
      <c r="C73" s="33"/>
      <c r="D73" s="17" t="e">
        <f t="shared" si="2"/>
        <v>#DIV/0!</v>
      </c>
      <c r="E73" s="33"/>
      <c r="F73" s="19">
        <f t="shared" si="3"/>
        <v>0</v>
      </c>
    </row>
    <row r="74" spans="1:9" hidden="1" x14ac:dyDescent="0.2">
      <c r="A74" s="72" t="s">
        <v>67</v>
      </c>
      <c r="B74" s="110"/>
      <c r="C74" s="33"/>
      <c r="D74" s="17" t="e">
        <f t="shared" si="2"/>
        <v>#DIV/0!</v>
      </c>
      <c r="E74" s="33"/>
      <c r="F74" s="19">
        <f t="shared" si="3"/>
        <v>0</v>
      </c>
    </row>
    <row r="75" spans="1:9" s="23" customFormat="1" ht="15" x14ac:dyDescent="0.25">
      <c r="A75" s="72" t="s">
        <v>68</v>
      </c>
      <c r="B75" s="18">
        <v>71.7</v>
      </c>
      <c r="C75" s="33">
        <v>8.6999999999999993</v>
      </c>
      <c r="D75" s="17">
        <f t="shared" si="2"/>
        <v>12.13389121338912</v>
      </c>
      <c r="E75" s="33">
        <v>17.93</v>
      </c>
      <c r="F75" s="19">
        <f t="shared" si="3"/>
        <v>-9.23</v>
      </c>
    </row>
    <row r="76" spans="1:9" s="23" customFormat="1" ht="15" x14ac:dyDescent="0.25">
      <c r="A76" s="71" t="s">
        <v>69</v>
      </c>
      <c r="B76" s="111">
        <v>776.6099999999999</v>
      </c>
      <c r="C76" s="30">
        <f>SUM(C77:C92)-C83-C84-C86-C92</f>
        <v>47.940000000000005</v>
      </c>
      <c r="D76" s="13">
        <f t="shared" si="2"/>
        <v>6.1729825781280194</v>
      </c>
      <c r="E76" s="30">
        <v>172.6</v>
      </c>
      <c r="F76" s="19">
        <f t="shared" si="3"/>
        <v>-124.66</v>
      </c>
    </row>
    <row r="77" spans="1:9" hidden="1" x14ac:dyDescent="0.2">
      <c r="A77" s="72" t="s">
        <v>70</v>
      </c>
      <c r="B77" s="110"/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72" t="s">
        <v>71</v>
      </c>
      <c r="B78" s="110"/>
      <c r="C78" s="33"/>
      <c r="D78" s="17" t="e">
        <f t="shared" si="2"/>
        <v>#DIV/0!</v>
      </c>
      <c r="E78" s="33"/>
      <c r="F78" s="19">
        <f t="shared" si="3"/>
        <v>0</v>
      </c>
    </row>
    <row r="79" spans="1:9" hidden="1" x14ac:dyDescent="0.2">
      <c r="A79" s="72" t="s">
        <v>72</v>
      </c>
      <c r="B79" s="110"/>
      <c r="C79" s="33"/>
      <c r="D79" s="17" t="e">
        <f t="shared" si="2"/>
        <v>#DIV/0!</v>
      </c>
      <c r="E79" s="33"/>
      <c r="F79" s="19">
        <f t="shared" si="3"/>
        <v>0</v>
      </c>
    </row>
    <row r="80" spans="1:9" x14ac:dyDescent="0.2">
      <c r="A80" s="72" t="s">
        <v>73</v>
      </c>
      <c r="B80" s="110">
        <v>0.3</v>
      </c>
      <c r="C80" s="66">
        <v>0.04</v>
      </c>
      <c r="D80" s="17">
        <f t="shared" si="2"/>
        <v>13.333333333333334</v>
      </c>
      <c r="E80" s="33"/>
      <c r="F80" s="19">
        <f t="shared" si="3"/>
        <v>0.04</v>
      </c>
    </row>
    <row r="81" spans="1:6" x14ac:dyDescent="0.2">
      <c r="A81" s="72" t="s">
        <v>74</v>
      </c>
      <c r="B81" s="110">
        <v>700</v>
      </c>
      <c r="C81" s="33">
        <v>47.7</v>
      </c>
      <c r="D81" s="17">
        <f t="shared" si="2"/>
        <v>6.8142857142857141</v>
      </c>
      <c r="E81" s="33">
        <v>162.4</v>
      </c>
      <c r="F81" s="19">
        <f t="shared" si="3"/>
        <v>-114.7</v>
      </c>
    </row>
    <row r="82" spans="1:6" hidden="1" x14ac:dyDescent="0.2">
      <c r="A82" s="72" t="s">
        <v>75</v>
      </c>
      <c r="B82" s="110">
        <v>1</v>
      </c>
      <c r="C82" s="33"/>
      <c r="D82" s="17">
        <f t="shared" si="2"/>
        <v>0</v>
      </c>
      <c r="E82" s="33">
        <v>0.48</v>
      </c>
      <c r="F82" s="19">
        <f t="shared" si="3"/>
        <v>-0.48</v>
      </c>
    </row>
    <row r="83" spans="1:6" hidden="1" x14ac:dyDescent="0.2">
      <c r="A83" s="72" t="s">
        <v>76</v>
      </c>
      <c r="B83" s="110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72" t="s">
        <v>77</v>
      </c>
      <c r="B84" s="110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72" t="s">
        <v>78</v>
      </c>
      <c r="B85" s="110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72" t="s">
        <v>79</v>
      </c>
      <c r="B86" s="110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72" t="s">
        <v>80</v>
      </c>
      <c r="B87" s="110">
        <v>0.31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72" t="s">
        <v>81</v>
      </c>
      <c r="B88" s="110">
        <v>15</v>
      </c>
      <c r="C88" s="33"/>
      <c r="D88" s="17">
        <f t="shared" si="2"/>
        <v>0</v>
      </c>
      <c r="E88" s="33">
        <v>1.6</v>
      </c>
      <c r="F88" s="19">
        <f t="shared" si="3"/>
        <v>-1.6</v>
      </c>
    </row>
    <row r="89" spans="1:6" x14ac:dyDescent="0.2">
      <c r="A89" s="74" t="s">
        <v>82</v>
      </c>
      <c r="B89" s="113">
        <v>60</v>
      </c>
      <c r="C89" s="43">
        <v>0.2</v>
      </c>
      <c r="D89" s="25">
        <f t="shared" si="2"/>
        <v>0.33333333333333337</v>
      </c>
      <c r="E89" s="43">
        <v>8.1</v>
      </c>
      <c r="F89" s="26">
        <f t="shared" si="3"/>
        <v>-7.8999999999999995</v>
      </c>
    </row>
    <row r="90" spans="1:6" hidden="1" x14ac:dyDescent="0.2">
      <c r="A90" s="54" t="s">
        <v>83</v>
      </c>
      <c r="B90" s="100"/>
      <c r="C90" s="67"/>
      <c r="D90" s="68" t="e">
        <f t="shared" si="2"/>
        <v>#DIV/0!</v>
      </c>
      <c r="E90" s="67"/>
      <c r="F90" s="69">
        <f t="shared" si="3"/>
        <v>0</v>
      </c>
    </row>
    <row r="91" spans="1:6" hidden="1" x14ac:dyDescent="0.2">
      <c r="A91" s="50" t="s">
        <v>84</v>
      </c>
      <c r="B91" s="91"/>
      <c r="C91" s="33"/>
      <c r="D91" s="17" t="e">
        <f t="shared" si="2"/>
        <v>#DIV/0!</v>
      </c>
      <c r="E91" s="33"/>
      <c r="F91" s="19">
        <f t="shared" si="3"/>
        <v>0</v>
      </c>
    </row>
    <row r="92" spans="1:6" s="23" customFormat="1" ht="15" hidden="1" x14ac:dyDescent="0.25">
      <c r="A92" s="50" t="s">
        <v>85</v>
      </c>
      <c r="B92" s="13"/>
      <c r="C92" s="30"/>
      <c r="D92" s="17" t="e">
        <f t="shared" si="2"/>
        <v>#DIV/0!</v>
      </c>
      <c r="E92" s="30"/>
      <c r="F92" s="19">
        <f t="shared" si="3"/>
        <v>0</v>
      </c>
    </row>
    <row r="93" spans="1:6" s="23" customFormat="1" ht="15" hidden="1" x14ac:dyDescent="0.25">
      <c r="A93" s="48" t="s">
        <v>86</v>
      </c>
      <c r="B93" s="92">
        <v>0</v>
      </c>
      <c r="C93" s="30">
        <f>SUM(C94:C103)-C99</f>
        <v>0</v>
      </c>
      <c r="D93" s="17" t="e">
        <f t="shared" si="2"/>
        <v>#DIV/0!</v>
      </c>
      <c r="E93" s="35"/>
      <c r="F93" s="19">
        <f t="shared" si="3"/>
        <v>0</v>
      </c>
    </row>
    <row r="94" spans="1:6" hidden="1" x14ac:dyDescent="0.2">
      <c r="A94" s="50" t="s">
        <v>87</v>
      </c>
      <c r="B94" s="91"/>
      <c r="C94" s="33"/>
      <c r="D94" s="17" t="e">
        <f t="shared" si="2"/>
        <v>#DIV/0!</v>
      </c>
      <c r="E94" s="33"/>
      <c r="F94" s="19">
        <f t="shared" si="3"/>
        <v>0</v>
      </c>
    </row>
    <row r="95" spans="1:6" hidden="1" x14ac:dyDescent="0.2">
      <c r="A95" s="50" t="s">
        <v>88</v>
      </c>
      <c r="B95" s="91"/>
      <c r="C95" s="33"/>
      <c r="D95" s="17" t="e">
        <f t="shared" si="2"/>
        <v>#DIV/0!</v>
      </c>
      <c r="E95" s="66"/>
      <c r="F95" s="19">
        <f t="shared" si="3"/>
        <v>0</v>
      </c>
    </row>
    <row r="96" spans="1:6" hidden="1" x14ac:dyDescent="0.2">
      <c r="A96" s="50" t="s">
        <v>89</v>
      </c>
      <c r="B96" s="91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50" t="s">
        <v>90</v>
      </c>
      <c r="B97" s="91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50" t="s">
        <v>91</v>
      </c>
      <c r="B98" s="91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92</v>
      </c>
      <c r="B99" s="91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93</v>
      </c>
      <c r="B100" s="91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94</v>
      </c>
      <c r="B101" s="91"/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50" t="s">
        <v>95</v>
      </c>
      <c r="B102" s="91"/>
      <c r="C102" s="33"/>
      <c r="D102" s="17" t="e">
        <f t="shared" si="2"/>
        <v>#DIV/0!</v>
      </c>
      <c r="E102" s="33"/>
      <c r="F102" s="19">
        <f t="shared" si="3"/>
        <v>0</v>
      </c>
    </row>
    <row r="103" spans="1:6" hidden="1" x14ac:dyDescent="0.2">
      <c r="A103" s="96" t="s">
        <v>96</v>
      </c>
      <c r="B103" s="94"/>
      <c r="C103" s="94"/>
      <c r="D103" s="95" t="e">
        <f t="shared" si="2"/>
        <v>#DIV/0!</v>
      </c>
      <c r="E103" s="95"/>
      <c r="F103" s="97"/>
    </row>
    <row r="104" spans="1:6" s="20" customFormat="1" hidden="1" x14ac:dyDescent="0.2">
      <c r="B104" s="98"/>
      <c r="C104" s="98"/>
      <c r="D104" s="98"/>
      <c r="E104" s="99"/>
      <c r="F104" s="98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hidden="1" x14ac:dyDescent="0.2">
      <c r="E148" s="21"/>
    </row>
    <row r="149" spans="5:5" s="20" customFormat="1" hidden="1" x14ac:dyDescent="0.2">
      <c r="E149" s="21"/>
    </row>
    <row r="150" spans="5:5" s="20" customFormat="1" hidden="1" x14ac:dyDescent="0.2">
      <c r="E150" s="21"/>
    </row>
    <row r="151" spans="5:5" s="20" customFormat="1" hidden="1" x14ac:dyDescent="0.2">
      <c r="E151" s="21"/>
    </row>
    <row r="152" spans="5:5" s="20" customFormat="1" hidden="1" x14ac:dyDescent="0.2">
      <c r="E152" s="21"/>
    </row>
    <row r="153" spans="5:5" s="20" customFormat="1" hidden="1" x14ac:dyDescent="0.2">
      <c r="E153" s="21"/>
    </row>
    <row r="154" spans="5:5" s="20" customFormat="1" hidden="1" x14ac:dyDescent="0.2">
      <c r="E154" s="21"/>
    </row>
    <row r="155" spans="5:5" s="20" customFormat="1" hidden="1" x14ac:dyDescent="0.2">
      <c r="E155" s="21"/>
    </row>
    <row r="156" spans="5:5" s="20" customFormat="1" hidden="1" x14ac:dyDescent="0.2">
      <c r="E156" s="21"/>
    </row>
    <row r="157" spans="5:5" s="20" customFormat="1" hidden="1" x14ac:dyDescent="0.2">
      <c r="E157" s="21"/>
    </row>
    <row r="158" spans="5:5" s="20" customFormat="1" hidden="1" x14ac:dyDescent="0.2">
      <c r="E158" s="21"/>
    </row>
    <row r="159" spans="5:5" s="20" customFormat="1" hidden="1" x14ac:dyDescent="0.2">
      <c r="E159" s="21"/>
    </row>
    <row r="160" spans="5:5" s="20" customFormat="1" hidden="1" x14ac:dyDescent="0.2">
      <c r="E160" s="21"/>
    </row>
    <row r="161" spans="5:5" s="20" customFormat="1" hidden="1" x14ac:dyDescent="0.2">
      <c r="E161" s="21"/>
    </row>
    <row r="162" spans="5:5" s="20" customFormat="1" hidden="1" x14ac:dyDescent="0.2">
      <c r="E162" s="21"/>
    </row>
    <row r="163" spans="5:5" s="20" customFormat="1" hidden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s="20" customFormat="1" x14ac:dyDescent="0.2"/>
    <row r="475" spans="1:1" x14ac:dyDescent="0.2">
      <c r="A475" s="64"/>
    </row>
    <row r="476" spans="1:1" x14ac:dyDescent="0.2">
      <c r="A476" s="64"/>
    </row>
    <row r="477" spans="1:1" x14ac:dyDescent="0.2">
      <c r="A477" s="64"/>
    </row>
    <row r="478" spans="1:1" x14ac:dyDescent="0.2">
      <c r="A478" s="64"/>
    </row>
  </sheetData>
  <mergeCells count="5">
    <mergeCell ref="A1:F1"/>
    <mergeCell ref="A4:A5"/>
    <mergeCell ref="B4:B5"/>
    <mergeCell ref="C4:F4"/>
    <mergeCell ref="A2:F2"/>
  </mergeCells>
  <printOptions horizontalCentered="1"/>
  <pageMargins left="0.27559055118110237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31" sqref="S31"/>
    </sheetView>
  </sheetViews>
  <sheetFormatPr defaultRowHeight="14.25" x14ac:dyDescent="0.2"/>
  <cols>
    <col min="1" max="1" width="30.85546875" style="22" customWidth="1"/>
    <col min="2" max="2" width="12.8554687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2" width="9.140625" style="22"/>
    <col min="243" max="243" width="26.140625" style="22" customWidth="1"/>
    <col min="244" max="244" width="11.5703125" style="22" customWidth="1"/>
    <col min="245" max="245" width="0" style="22" hidden="1" customWidth="1"/>
    <col min="246" max="246" width="8.85546875" style="22" customWidth="1"/>
    <col min="247" max="247" width="9.85546875" style="22" customWidth="1"/>
    <col min="248" max="248" width="8.7109375" style="22" customWidth="1"/>
    <col min="249" max="249" width="9.5703125" style="22" customWidth="1"/>
    <col min="250" max="498" width="9.140625" style="22"/>
    <col min="499" max="499" width="26.140625" style="22" customWidth="1"/>
    <col min="500" max="500" width="11.5703125" style="22" customWidth="1"/>
    <col min="501" max="501" width="0" style="22" hidden="1" customWidth="1"/>
    <col min="502" max="502" width="8.85546875" style="22" customWidth="1"/>
    <col min="503" max="503" width="9.85546875" style="22" customWidth="1"/>
    <col min="504" max="504" width="8.7109375" style="22" customWidth="1"/>
    <col min="505" max="505" width="9.5703125" style="22" customWidth="1"/>
    <col min="506" max="754" width="9.140625" style="22"/>
    <col min="755" max="755" width="26.140625" style="22" customWidth="1"/>
    <col min="756" max="756" width="11.5703125" style="22" customWidth="1"/>
    <col min="757" max="757" width="0" style="22" hidden="1" customWidth="1"/>
    <col min="758" max="758" width="8.85546875" style="22" customWidth="1"/>
    <col min="759" max="759" width="9.85546875" style="22" customWidth="1"/>
    <col min="760" max="760" width="8.7109375" style="22" customWidth="1"/>
    <col min="761" max="761" width="9.5703125" style="22" customWidth="1"/>
    <col min="762" max="1010" width="9.140625" style="22"/>
    <col min="1011" max="1011" width="26.140625" style="22" customWidth="1"/>
    <col min="1012" max="1012" width="11.5703125" style="22" customWidth="1"/>
    <col min="1013" max="1013" width="0" style="22" hidden="1" customWidth="1"/>
    <col min="1014" max="1014" width="8.85546875" style="22" customWidth="1"/>
    <col min="1015" max="1015" width="9.85546875" style="22" customWidth="1"/>
    <col min="1016" max="1016" width="8.7109375" style="22" customWidth="1"/>
    <col min="1017" max="1017" width="9.5703125" style="22" customWidth="1"/>
    <col min="1018" max="1266" width="9.140625" style="22"/>
    <col min="1267" max="1267" width="26.140625" style="22" customWidth="1"/>
    <col min="1268" max="1268" width="11.5703125" style="22" customWidth="1"/>
    <col min="1269" max="1269" width="0" style="22" hidden="1" customWidth="1"/>
    <col min="1270" max="1270" width="8.85546875" style="22" customWidth="1"/>
    <col min="1271" max="1271" width="9.85546875" style="22" customWidth="1"/>
    <col min="1272" max="1272" width="8.7109375" style="22" customWidth="1"/>
    <col min="1273" max="1273" width="9.5703125" style="22" customWidth="1"/>
    <col min="1274" max="1522" width="9.140625" style="22"/>
    <col min="1523" max="1523" width="26.140625" style="22" customWidth="1"/>
    <col min="1524" max="1524" width="11.5703125" style="22" customWidth="1"/>
    <col min="1525" max="1525" width="0" style="22" hidden="1" customWidth="1"/>
    <col min="1526" max="1526" width="8.85546875" style="22" customWidth="1"/>
    <col min="1527" max="1527" width="9.85546875" style="22" customWidth="1"/>
    <col min="1528" max="1528" width="8.7109375" style="22" customWidth="1"/>
    <col min="1529" max="1529" width="9.5703125" style="22" customWidth="1"/>
    <col min="1530" max="1778" width="9.140625" style="22"/>
    <col min="1779" max="1779" width="26.140625" style="22" customWidth="1"/>
    <col min="1780" max="1780" width="11.5703125" style="22" customWidth="1"/>
    <col min="1781" max="1781" width="0" style="22" hidden="1" customWidth="1"/>
    <col min="1782" max="1782" width="8.85546875" style="22" customWidth="1"/>
    <col min="1783" max="1783" width="9.85546875" style="22" customWidth="1"/>
    <col min="1784" max="1784" width="8.7109375" style="22" customWidth="1"/>
    <col min="1785" max="1785" width="9.5703125" style="22" customWidth="1"/>
    <col min="1786" max="2034" width="9.140625" style="22"/>
    <col min="2035" max="2035" width="26.140625" style="22" customWidth="1"/>
    <col min="2036" max="2036" width="11.5703125" style="22" customWidth="1"/>
    <col min="2037" max="2037" width="0" style="22" hidden="1" customWidth="1"/>
    <col min="2038" max="2038" width="8.85546875" style="22" customWidth="1"/>
    <col min="2039" max="2039" width="9.85546875" style="22" customWidth="1"/>
    <col min="2040" max="2040" width="8.7109375" style="22" customWidth="1"/>
    <col min="2041" max="2041" width="9.5703125" style="22" customWidth="1"/>
    <col min="2042" max="2290" width="9.140625" style="22"/>
    <col min="2291" max="2291" width="26.140625" style="22" customWidth="1"/>
    <col min="2292" max="2292" width="11.5703125" style="22" customWidth="1"/>
    <col min="2293" max="2293" width="0" style="22" hidden="1" customWidth="1"/>
    <col min="2294" max="2294" width="8.85546875" style="22" customWidth="1"/>
    <col min="2295" max="2295" width="9.85546875" style="22" customWidth="1"/>
    <col min="2296" max="2296" width="8.7109375" style="22" customWidth="1"/>
    <col min="2297" max="2297" width="9.5703125" style="22" customWidth="1"/>
    <col min="2298" max="2546" width="9.140625" style="22"/>
    <col min="2547" max="2547" width="26.140625" style="22" customWidth="1"/>
    <col min="2548" max="2548" width="11.5703125" style="22" customWidth="1"/>
    <col min="2549" max="2549" width="0" style="22" hidden="1" customWidth="1"/>
    <col min="2550" max="2550" width="8.85546875" style="22" customWidth="1"/>
    <col min="2551" max="2551" width="9.85546875" style="22" customWidth="1"/>
    <col min="2552" max="2552" width="8.7109375" style="22" customWidth="1"/>
    <col min="2553" max="2553" width="9.5703125" style="22" customWidth="1"/>
    <col min="2554" max="2802" width="9.140625" style="22"/>
    <col min="2803" max="2803" width="26.140625" style="22" customWidth="1"/>
    <col min="2804" max="2804" width="11.5703125" style="22" customWidth="1"/>
    <col min="2805" max="2805" width="0" style="22" hidden="1" customWidth="1"/>
    <col min="2806" max="2806" width="8.85546875" style="22" customWidth="1"/>
    <col min="2807" max="2807" width="9.85546875" style="22" customWidth="1"/>
    <col min="2808" max="2808" width="8.7109375" style="22" customWidth="1"/>
    <col min="2809" max="2809" width="9.5703125" style="22" customWidth="1"/>
    <col min="2810" max="3058" width="9.140625" style="22"/>
    <col min="3059" max="3059" width="26.140625" style="22" customWidth="1"/>
    <col min="3060" max="3060" width="11.5703125" style="22" customWidth="1"/>
    <col min="3061" max="3061" width="0" style="22" hidden="1" customWidth="1"/>
    <col min="3062" max="3062" width="8.85546875" style="22" customWidth="1"/>
    <col min="3063" max="3063" width="9.85546875" style="22" customWidth="1"/>
    <col min="3064" max="3064" width="8.7109375" style="22" customWidth="1"/>
    <col min="3065" max="3065" width="9.5703125" style="22" customWidth="1"/>
    <col min="3066" max="3314" width="9.140625" style="22"/>
    <col min="3315" max="3315" width="26.140625" style="22" customWidth="1"/>
    <col min="3316" max="3316" width="11.5703125" style="22" customWidth="1"/>
    <col min="3317" max="3317" width="0" style="22" hidden="1" customWidth="1"/>
    <col min="3318" max="3318" width="8.85546875" style="22" customWidth="1"/>
    <col min="3319" max="3319" width="9.85546875" style="22" customWidth="1"/>
    <col min="3320" max="3320" width="8.7109375" style="22" customWidth="1"/>
    <col min="3321" max="3321" width="9.5703125" style="22" customWidth="1"/>
    <col min="3322" max="3570" width="9.140625" style="22"/>
    <col min="3571" max="3571" width="26.140625" style="22" customWidth="1"/>
    <col min="3572" max="3572" width="11.5703125" style="22" customWidth="1"/>
    <col min="3573" max="3573" width="0" style="22" hidden="1" customWidth="1"/>
    <col min="3574" max="3574" width="8.85546875" style="22" customWidth="1"/>
    <col min="3575" max="3575" width="9.85546875" style="22" customWidth="1"/>
    <col min="3576" max="3576" width="8.7109375" style="22" customWidth="1"/>
    <col min="3577" max="3577" width="9.5703125" style="22" customWidth="1"/>
    <col min="3578" max="3826" width="9.140625" style="22"/>
    <col min="3827" max="3827" width="26.140625" style="22" customWidth="1"/>
    <col min="3828" max="3828" width="11.5703125" style="22" customWidth="1"/>
    <col min="3829" max="3829" width="0" style="22" hidden="1" customWidth="1"/>
    <col min="3830" max="3830" width="8.85546875" style="22" customWidth="1"/>
    <col min="3831" max="3831" width="9.85546875" style="22" customWidth="1"/>
    <col min="3832" max="3832" width="8.7109375" style="22" customWidth="1"/>
    <col min="3833" max="3833" width="9.5703125" style="22" customWidth="1"/>
    <col min="3834" max="4082" width="9.140625" style="22"/>
    <col min="4083" max="4083" width="26.140625" style="22" customWidth="1"/>
    <col min="4084" max="4084" width="11.5703125" style="22" customWidth="1"/>
    <col min="4085" max="4085" width="0" style="22" hidden="1" customWidth="1"/>
    <col min="4086" max="4086" width="8.85546875" style="22" customWidth="1"/>
    <col min="4087" max="4087" width="9.85546875" style="22" customWidth="1"/>
    <col min="4088" max="4088" width="8.7109375" style="22" customWidth="1"/>
    <col min="4089" max="4089" width="9.5703125" style="22" customWidth="1"/>
    <col min="4090" max="4338" width="9.140625" style="22"/>
    <col min="4339" max="4339" width="26.140625" style="22" customWidth="1"/>
    <col min="4340" max="4340" width="11.5703125" style="22" customWidth="1"/>
    <col min="4341" max="4341" width="0" style="22" hidden="1" customWidth="1"/>
    <col min="4342" max="4342" width="8.85546875" style="22" customWidth="1"/>
    <col min="4343" max="4343" width="9.85546875" style="22" customWidth="1"/>
    <col min="4344" max="4344" width="8.7109375" style="22" customWidth="1"/>
    <col min="4345" max="4345" width="9.5703125" style="22" customWidth="1"/>
    <col min="4346" max="4594" width="9.140625" style="22"/>
    <col min="4595" max="4595" width="26.140625" style="22" customWidth="1"/>
    <col min="4596" max="4596" width="11.5703125" style="22" customWidth="1"/>
    <col min="4597" max="4597" width="0" style="22" hidden="1" customWidth="1"/>
    <col min="4598" max="4598" width="8.85546875" style="22" customWidth="1"/>
    <col min="4599" max="4599" width="9.85546875" style="22" customWidth="1"/>
    <col min="4600" max="4600" width="8.7109375" style="22" customWidth="1"/>
    <col min="4601" max="4601" width="9.5703125" style="22" customWidth="1"/>
    <col min="4602" max="4850" width="9.140625" style="22"/>
    <col min="4851" max="4851" width="26.140625" style="22" customWidth="1"/>
    <col min="4852" max="4852" width="11.5703125" style="22" customWidth="1"/>
    <col min="4853" max="4853" width="0" style="22" hidden="1" customWidth="1"/>
    <col min="4854" max="4854" width="8.85546875" style="22" customWidth="1"/>
    <col min="4855" max="4855" width="9.85546875" style="22" customWidth="1"/>
    <col min="4856" max="4856" width="8.7109375" style="22" customWidth="1"/>
    <col min="4857" max="4857" width="9.5703125" style="22" customWidth="1"/>
    <col min="4858" max="5106" width="9.140625" style="22"/>
    <col min="5107" max="5107" width="26.140625" style="22" customWidth="1"/>
    <col min="5108" max="5108" width="11.5703125" style="22" customWidth="1"/>
    <col min="5109" max="5109" width="0" style="22" hidden="1" customWidth="1"/>
    <col min="5110" max="5110" width="8.85546875" style="22" customWidth="1"/>
    <col min="5111" max="5111" width="9.85546875" style="22" customWidth="1"/>
    <col min="5112" max="5112" width="8.7109375" style="22" customWidth="1"/>
    <col min="5113" max="5113" width="9.5703125" style="22" customWidth="1"/>
    <col min="5114" max="5362" width="9.140625" style="22"/>
    <col min="5363" max="5363" width="26.140625" style="22" customWidth="1"/>
    <col min="5364" max="5364" width="11.5703125" style="22" customWidth="1"/>
    <col min="5365" max="5365" width="0" style="22" hidden="1" customWidth="1"/>
    <col min="5366" max="5366" width="8.85546875" style="22" customWidth="1"/>
    <col min="5367" max="5367" width="9.85546875" style="22" customWidth="1"/>
    <col min="5368" max="5368" width="8.7109375" style="22" customWidth="1"/>
    <col min="5369" max="5369" width="9.5703125" style="22" customWidth="1"/>
    <col min="5370" max="5618" width="9.140625" style="22"/>
    <col min="5619" max="5619" width="26.140625" style="22" customWidth="1"/>
    <col min="5620" max="5620" width="11.5703125" style="22" customWidth="1"/>
    <col min="5621" max="5621" width="0" style="22" hidden="1" customWidth="1"/>
    <col min="5622" max="5622" width="8.85546875" style="22" customWidth="1"/>
    <col min="5623" max="5623" width="9.85546875" style="22" customWidth="1"/>
    <col min="5624" max="5624" width="8.7109375" style="22" customWidth="1"/>
    <col min="5625" max="5625" width="9.5703125" style="22" customWidth="1"/>
    <col min="5626" max="5874" width="9.140625" style="22"/>
    <col min="5875" max="5875" width="26.140625" style="22" customWidth="1"/>
    <col min="5876" max="5876" width="11.5703125" style="22" customWidth="1"/>
    <col min="5877" max="5877" width="0" style="22" hidden="1" customWidth="1"/>
    <col min="5878" max="5878" width="8.85546875" style="22" customWidth="1"/>
    <col min="5879" max="5879" width="9.85546875" style="22" customWidth="1"/>
    <col min="5880" max="5880" width="8.7109375" style="22" customWidth="1"/>
    <col min="5881" max="5881" width="9.5703125" style="22" customWidth="1"/>
    <col min="5882" max="6130" width="9.140625" style="22"/>
    <col min="6131" max="6131" width="26.140625" style="22" customWidth="1"/>
    <col min="6132" max="6132" width="11.5703125" style="22" customWidth="1"/>
    <col min="6133" max="6133" width="0" style="22" hidden="1" customWidth="1"/>
    <col min="6134" max="6134" width="8.85546875" style="22" customWidth="1"/>
    <col min="6135" max="6135" width="9.85546875" style="22" customWidth="1"/>
    <col min="6136" max="6136" width="8.7109375" style="22" customWidth="1"/>
    <col min="6137" max="6137" width="9.5703125" style="22" customWidth="1"/>
    <col min="6138" max="6386" width="9.140625" style="22"/>
    <col min="6387" max="6387" width="26.140625" style="22" customWidth="1"/>
    <col min="6388" max="6388" width="11.5703125" style="22" customWidth="1"/>
    <col min="6389" max="6389" width="0" style="22" hidden="1" customWidth="1"/>
    <col min="6390" max="6390" width="8.85546875" style="22" customWidth="1"/>
    <col min="6391" max="6391" width="9.85546875" style="22" customWidth="1"/>
    <col min="6392" max="6392" width="8.7109375" style="22" customWidth="1"/>
    <col min="6393" max="6393" width="9.5703125" style="22" customWidth="1"/>
    <col min="6394" max="6642" width="9.140625" style="22"/>
    <col min="6643" max="6643" width="26.140625" style="22" customWidth="1"/>
    <col min="6644" max="6644" width="11.5703125" style="22" customWidth="1"/>
    <col min="6645" max="6645" width="0" style="22" hidden="1" customWidth="1"/>
    <col min="6646" max="6646" width="8.85546875" style="22" customWidth="1"/>
    <col min="6647" max="6647" width="9.85546875" style="22" customWidth="1"/>
    <col min="6648" max="6648" width="8.7109375" style="22" customWidth="1"/>
    <col min="6649" max="6649" width="9.5703125" style="22" customWidth="1"/>
    <col min="6650" max="6898" width="9.140625" style="22"/>
    <col min="6899" max="6899" width="26.140625" style="22" customWidth="1"/>
    <col min="6900" max="6900" width="11.5703125" style="22" customWidth="1"/>
    <col min="6901" max="6901" width="0" style="22" hidden="1" customWidth="1"/>
    <col min="6902" max="6902" width="8.85546875" style="22" customWidth="1"/>
    <col min="6903" max="6903" width="9.85546875" style="22" customWidth="1"/>
    <col min="6904" max="6904" width="8.7109375" style="22" customWidth="1"/>
    <col min="6905" max="6905" width="9.5703125" style="22" customWidth="1"/>
    <col min="6906" max="7154" width="9.140625" style="22"/>
    <col min="7155" max="7155" width="26.140625" style="22" customWidth="1"/>
    <col min="7156" max="7156" width="11.5703125" style="22" customWidth="1"/>
    <col min="7157" max="7157" width="0" style="22" hidden="1" customWidth="1"/>
    <col min="7158" max="7158" width="8.85546875" style="22" customWidth="1"/>
    <col min="7159" max="7159" width="9.85546875" style="22" customWidth="1"/>
    <col min="7160" max="7160" width="8.7109375" style="22" customWidth="1"/>
    <col min="7161" max="7161" width="9.5703125" style="22" customWidth="1"/>
    <col min="7162" max="7410" width="9.140625" style="22"/>
    <col min="7411" max="7411" width="26.140625" style="22" customWidth="1"/>
    <col min="7412" max="7412" width="11.5703125" style="22" customWidth="1"/>
    <col min="7413" max="7413" width="0" style="22" hidden="1" customWidth="1"/>
    <col min="7414" max="7414" width="8.85546875" style="22" customWidth="1"/>
    <col min="7415" max="7415" width="9.85546875" style="22" customWidth="1"/>
    <col min="7416" max="7416" width="8.7109375" style="22" customWidth="1"/>
    <col min="7417" max="7417" width="9.5703125" style="22" customWidth="1"/>
    <col min="7418" max="7666" width="9.140625" style="22"/>
    <col min="7667" max="7667" width="26.140625" style="22" customWidth="1"/>
    <col min="7668" max="7668" width="11.5703125" style="22" customWidth="1"/>
    <col min="7669" max="7669" width="0" style="22" hidden="1" customWidth="1"/>
    <col min="7670" max="7670" width="8.85546875" style="22" customWidth="1"/>
    <col min="7671" max="7671" width="9.85546875" style="22" customWidth="1"/>
    <col min="7672" max="7672" width="8.7109375" style="22" customWidth="1"/>
    <col min="7673" max="7673" width="9.5703125" style="22" customWidth="1"/>
    <col min="7674" max="7922" width="9.140625" style="22"/>
    <col min="7923" max="7923" width="26.140625" style="22" customWidth="1"/>
    <col min="7924" max="7924" width="11.5703125" style="22" customWidth="1"/>
    <col min="7925" max="7925" width="0" style="22" hidden="1" customWidth="1"/>
    <col min="7926" max="7926" width="8.85546875" style="22" customWidth="1"/>
    <col min="7927" max="7927" width="9.85546875" style="22" customWidth="1"/>
    <col min="7928" max="7928" width="8.7109375" style="22" customWidth="1"/>
    <col min="7929" max="7929" width="9.5703125" style="22" customWidth="1"/>
    <col min="7930" max="8178" width="9.140625" style="22"/>
    <col min="8179" max="8179" width="26.140625" style="22" customWidth="1"/>
    <col min="8180" max="8180" width="11.5703125" style="22" customWidth="1"/>
    <col min="8181" max="8181" width="0" style="22" hidden="1" customWidth="1"/>
    <col min="8182" max="8182" width="8.85546875" style="22" customWidth="1"/>
    <col min="8183" max="8183" width="9.85546875" style="22" customWidth="1"/>
    <col min="8184" max="8184" width="8.7109375" style="22" customWidth="1"/>
    <col min="8185" max="8185" width="9.5703125" style="22" customWidth="1"/>
    <col min="8186" max="8434" width="9.140625" style="22"/>
    <col min="8435" max="8435" width="26.140625" style="22" customWidth="1"/>
    <col min="8436" max="8436" width="11.5703125" style="22" customWidth="1"/>
    <col min="8437" max="8437" width="0" style="22" hidden="1" customWidth="1"/>
    <col min="8438" max="8438" width="8.85546875" style="22" customWidth="1"/>
    <col min="8439" max="8439" width="9.85546875" style="22" customWidth="1"/>
    <col min="8440" max="8440" width="8.7109375" style="22" customWidth="1"/>
    <col min="8441" max="8441" width="9.5703125" style="22" customWidth="1"/>
    <col min="8442" max="8690" width="9.140625" style="22"/>
    <col min="8691" max="8691" width="26.140625" style="22" customWidth="1"/>
    <col min="8692" max="8692" width="11.5703125" style="22" customWidth="1"/>
    <col min="8693" max="8693" width="0" style="22" hidden="1" customWidth="1"/>
    <col min="8694" max="8694" width="8.85546875" style="22" customWidth="1"/>
    <col min="8695" max="8695" width="9.85546875" style="22" customWidth="1"/>
    <col min="8696" max="8696" width="8.7109375" style="22" customWidth="1"/>
    <col min="8697" max="8697" width="9.5703125" style="22" customWidth="1"/>
    <col min="8698" max="8946" width="9.140625" style="22"/>
    <col min="8947" max="8947" width="26.140625" style="22" customWidth="1"/>
    <col min="8948" max="8948" width="11.5703125" style="22" customWidth="1"/>
    <col min="8949" max="8949" width="0" style="22" hidden="1" customWidth="1"/>
    <col min="8950" max="8950" width="8.85546875" style="22" customWidth="1"/>
    <col min="8951" max="8951" width="9.85546875" style="22" customWidth="1"/>
    <col min="8952" max="8952" width="8.7109375" style="22" customWidth="1"/>
    <col min="8953" max="8953" width="9.5703125" style="22" customWidth="1"/>
    <col min="8954" max="9202" width="9.140625" style="22"/>
    <col min="9203" max="9203" width="26.140625" style="22" customWidth="1"/>
    <col min="9204" max="9204" width="11.5703125" style="22" customWidth="1"/>
    <col min="9205" max="9205" width="0" style="22" hidden="1" customWidth="1"/>
    <col min="9206" max="9206" width="8.85546875" style="22" customWidth="1"/>
    <col min="9207" max="9207" width="9.85546875" style="22" customWidth="1"/>
    <col min="9208" max="9208" width="8.7109375" style="22" customWidth="1"/>
    <col min="9209" max="9209" width="9.5703125" style="22" customWidth="1"/>
    <col min="9210" max="9458" width="9.140625" style="22"/>
    <col min="9459" max="9459" width="26.140625" style="22" customWidth="1"/>
    <col min="9460" max="9460" width="11.5703125" style="22" customWidth="1"/>
    <col min="9461" max="9461" width="0" style="22" hidden="1" customWidth="1"/>
    <col min="9462" max="9462" width="8.85546875" style="22" customWidth="1"/>
    <col min="9463" max="9463" width="9.85546875" style="22" customWidth="1"/>
    <col min="9464" max="9464" width="8.7109375" style="22" customWidth="1"/>
    <col min="9465" max="9465" width="9.5703125" style="22" customWidth="1"/>
    <col min="9466" max="9714" width="9.140625" style="22"/>
    <col min="9715" max="9715" width="26.140625" style="22" customWidth="1"/>
    <col min="9716" max="9716" width="11.5703125" style="22" customWidth="1"/>
    <col min="9717" max="9717" width="0" style="22" hidden="1" customWidth="1"/>
    <col min="9718" max="9718" width="8.85546875" style="22" customWidth="1"/>
    <col min="9719" max="9719" width="9.85546875" style="22" customWidth="1"/>
    <col min="9720" max="9720" width="8.7109375" style="22" customWidth="1"/>
    <col min="9721" max="9721" width="9.5703125" style="22" customWidth="1"/>
    <col min="9722" max="9970" width="9.140625" style="22"/>
    <col min="9971" max="9971" width="26.140625" style="22" customWidth="1"/>
    <col min="9972" max="9972" width="11.5703125" style="22" customWidth="1"/>
    <col min="9973" max="9973" width="0" style="22" hidden="1" customWidth="1"/>
    <col min="9974" max="9974" width="8.85546875" style="22" customWidth="1"/>
    <col min="9975" max="9975" width="9.85546875" style="22" customWidth="1"/>
    <col min="9976" max="9976" width="8.7109375" style="22" customWidth="1"/>
    <col min="9977" max="9977" width="9.5703125" style="22" customWidth="1"/>
    <col min="9978" max="10226" width="9.140625" style="22"/>
    <col min="10227" max="10227" width="26.140625" style="22" customWidth="1"/>
    <col min="10228" max="10228" width="11.5703125" style="22" customWidth="1"/>
    <col min="10229" max="10229" width="0" style="22" hidden="1" customWidth="1"/>
    <col min="10230" max="10230" width="8.85546875" style="22" customWidth="1"/>
    <col min="10231" max="10231" width="9.85546875" style="22" customWidth="1"/>
    <col min="10232" max="10232" width="8.7109375" style="22" customWidth="1"/>
    <col min="10233" max="10233" width="9.5703125" style="22" customWidth="1"/>
    <col min="10234" max="10482" width="9.140625" style="22"/>
    <col min="10483" max="10483" width="26.140625" style="22" customWidth="1"/>
    <col min="10484" max="10484" width="11.5703125" style="22" customWidth="1"/>
    <col min="10485" max="10485" width="0" style="22" hidden="1" customWidth="1"/>
    <col min="10486" max="10486" width="8.85546875" style="22" customWidth="1"/>
    <col min="10487" max="10487" width="9.85546875" style="22" customWidth="1"/>
    <col min="10488" max="10488" width="8.7109375" style="22" customWidth="1"/>
    <col min="10489" max="10489" width="9.5703125" style="22" customWidth="1"/>
    <col min="10490" max="10738" width="9.140625" style="22"/>
    <col min="10739" max="10739" width="26.140625" style="22" customWidth="1"/>
    <col min="10740" max="10740" width="11.5703125" style="22" customWidth="1"/>
    <col min="10741" max="10741" width="0" style="22" hidden="1" customWidth="1"/>
    <col min="10742" max="10742" width="8.85546875" style="22" customWidth="1"/>
    <col min="10743" max="10743" width="9.85546875" style="22" customWidth="1"/>
    <col min="10744" max="10744" width="8.7109375" style="22" customWidth="1"/>
    <col min="10745" max="10745" width="9.5703125" style="22" customWidth="1"/>
    <col min="10746" max="10994" width="9.140625" style="22"/>
    <col min="10995" max="10995" width="26.140625" style="22" customWidth="1"/>
    <col min="10996" max="10996" width="11.5703125" style="22" customWidth="1"/>
    <col min="10997" max="10997" width="0" style="22" hidden="1" customWidth="1"/>
    <col min="10998" max="10998" width="8.85546875" style="22" customWidth="1"/>
    <col min="10999" max="10999" width="9.85546875" style="22" customWidth="1"/>
    <col min="11000" max="11000" width="8.7109375" style="22" customWidth="1"/>
    <col min="11001" max="11001" width="9.5703125" style="22" customWidth="1"/>
    <col min="11002" max="11250" width="9.140625" style="22"/>
    <col min="11251" max="11251" width="26.140625" style="22" customWidth="1"/>
    <col min="11252" max="11252" width="11.5703125" style="22" customWidth="1"/>
    <col min="11253" max="11253" width="0" style="22" hidden="1" customWidth="1"/>
    <col min="11254" max="11254" width="8.85546875" style="22" customWidth="1"/>
    <col min="11255" max="11255" width="9.85546875" style="22" customWidth="1"/>
    <col min="11256" max="11256" width="8.7109375" style="22" customWidth="1"/>
    <col min="11257" max="11257" width="9.5703125" style="22" customWidth="1"/>
    <col min="11258" max="11506" width="9.140625" style="22"/>
    <col min="11507" max="11507" width="26.140625" style="22" customWidth="1"/>
    <col min="11508" max="11508" width="11.5703125" style="22" customWidth="1"/>
    <col min="11509" max="11509" width="0" style="22" hidden="1" customWidth="1"/>
    <col min="11510" max="11510" width="8.85546875" style="22" customWidth="1"/>
    <col min="11511" max="11511" width="9.85546875" style="22" customWidth="1"/>
    <col min="11512" max="11512" width="8.7109375" style="22" customWidth="1"/>
    <col min="11513" max="11513" width="9.5703125" style="22" customWidth="1"/>
    <col min="11514" max="11762" width="9.140625" style="22"/>
    <col min="11763" max="11763" width="26.140625" style="22" customWidth="1"/>
    <col min="11764" max="11764" width="11.5703125" style="22" customWidth="1"/>
    <col min="11765" max="11765" width="0" style="22" hidden="1" customWidth="1"/>
    <col min="11766" max="11766" width="8.85546875" style="22" customWidth="1"/>
    <col min="11767" max="11767" width="9.85546875" style="22" customWidth="1"/>
    <col min="11768" max="11768" width="8.7109375" style="22" customWidth="1"/>
    <col min="11769" max="11769" width="9.5703125" style="22" customWidth="1"/>
    <col min="11770" max="12018" width="9.140625" style="22"/>
    <col min="12019" max="12019" width="26.140625" style="22" customWidth="1"/>
    <col min="12020" max="12020" width="11.5703125" style="22" customWidth="1"/>
    <col min="12021" max="12021" width="0" style="22" hidden="1" customWidth="1"/>
    <col min="12022" max="12022" width="8.85546875" style="22" customWidth="1"/>
    <col min="12023" max="12023" width="9.85546875" style="22" customWidth="1"/>
    <col min="12024" max="12024" width="8.7109375" style="22" customWidth="1"/>
    <col min="12025" max="12025" width="9.5703125" style="22" customWidth="1"/>
    <col min="12026" max="12274" width="9.140625" style="22"/>
    <col min="12275" max="12275" width="26.140625" style="22" customWidth="1"/>
    <col min="12276" max="12276" width="11.5703125" style="22" customWidth="1"/>
    <col min="12277" max="12277" width="0" style="22" hidden="1" customWidth="1"/>
    <col min="12278" max="12278" width="8.85546875" style="22" customWidth="1"/>
    <col min="12279" max="12279" width="9.85546875" style="22" customWidth="1"/>
    <col min="12280" max="12280" width="8.7109375" style="22" customWidth="1"/>
    <col min="12281" max="12281" width="9.5703125" style="22" customWidth="1"/>
    <col min="12282" max="12530" width="9.140625" style="22"/>
    <col min="12531" max="12531" width="26.140625" style="22" customWidth="1"/>
    <col min="12532" max="12532" width="11.5703125" style="22" customWidth="1"/>
    <col min="12533" max="12533" width="0" style="22" hidden="1" customWidth="1"/>
    <col min="12534" max="12534" width="8.85546875" style="22" customWidth="1"/>
    <col min="12535" max="12535" width="9.85546875" style="22" customWidth="1"/>
    <col min="12536" max="12536" width="8.7109375" style="22" customWidth="1"/>
    <col min="12537" max="12537" width="9.5703125" style="22" customWidth="1"/>
    <col min="12538" max="12786" width="9.140625" style="22"/>
    <col min="12787" max="12787" width="26.140625" style="22" customWidth="1"/>
    <col min="12788" max="12788" width="11.5703125" style="22" customWidth="1"/>
    <col min="12789" max="12789" width="0" style="22" hidden="1" customWidth="1"/>
    <col min="12790" max="12790" width="8.85546875" style="22" customWidth="1"/>
    <col min="12791" max="12791" width="9.85546875" style="22" customWidth="1"/>
    <col min="12792" max="12792" width="8.7109375" style="22" customWidth="1"/>
    <col min="12793" max="12793" width="9.5703125" style="22" customWidth="1"/>
    <col min="12794" max="13042" width="9.140625" style="22"/>
    <col min="13043" max="13043" width="26.140625" style="22" customWidth="1"/>
    <col min="13044" max="13044" width="11.5703125" style="22" customWidth="1"/>
    <col min="13045" max="13045" width="0" style="22" hidden="1" customWidth="1"/>
    <col min="13046" max="13046" width="8.85546875" style="22" customWidth="1"/>
    <col min="13047" max="13047" width="9.85546875" style="22" customWidth="1"/>
    <col min="13048" max="13048" width="8.7109375" style="22" customWidth="1"/>
    <col min="13049" max="13049" width="9.5703125" style="22" customWidth="1"/>
    <col min="13050" max="13183" width="9.140625" style="22"/>
    <col min="13184" max="13184" width="9.140625" style="22" customWidth="1"/>
    <col min="13185" max="13298" width="9.140625" style="22"/>
    <col min="13299" max="13299" width="26.140625" style="22" customWidth="1"/>
    <col min="13300" max="13300" width="11.5703125" style="22" customWidth="1"/>
    <col min="13301" max="13301" width="0" style="22" hidden="1" customWidth="1"/>
    <col min="13302" max="13302" width="8.85546875" style="22" customWidth="1"/>
    <col min="13303" max="13303" width="9.85546875" style="22" customWidth="1"/>
    <col min="13304" max="13304" width="8.7109375" style="22" customWidth="1"/>
    <col min="13305" max="13305" width="9.5703125" style="22" customWidth="1"/>
    <col min="13306" max="13554" width="9.140625" style="22"/>
    <col min="13555" max="13555" width="26.140625" style="22" customWidth="1"/>
    <col min="13556" max="13556" width="11.5703125" style="22" customWidth="1"/>
    <col min="13557" max="13557" width="0" style="22" hidden="1" customWidth="1"/>
    <col min="13558" max="13558" width="8.85546875" style="22" customWidth="1"/>
    <col min="13559" max="13559" width="9.85546875" style="22" customWidth="1"/>
    <col min="13560" max="13560" width="8.7109375" style="22" customWidth="1"/>
    <col min="13561" max="13561" width="9.5703125" style="22" customWidth="1"/>
    <col min="13562" max="13810" width="9.140625" style="22"/>
    <col min="13811" max="13811" width="26.140625" style="22" customWidth="1"/>
    <col min="13812" max="13812" width="11.5703125" style="22" customWidth="1"/>
    <col min="13813" max="13813" width="0" style="22" hidden="1" customWidth="1"/>
    <col min="13814" max="13814" width="8.85546875" style="22" customWidth="1"/>
    <col min="13815" max="13815" width="9.85546875" style="22" customWidth="1"/>
    <col min="13816" max="13816" width="8.7109375" style="22" customWidth="1"/>
    <col min="13817" max="13817" width="9.5703125" style="22" customWidth="1"/>
    <col min="13818" max="14066" width="9.140625" style="22"/>
    <col min="14067" max="14067" width="26.140625" style="22" customWidth="1"/>
    <col min="14068" max="14068" width="11.5703125" style="22" customWidth="1"/>
    <col min="14069" max="14069" width="0" style="22" hidden="1" customWidth="1"/>
    <col min="14070" max="14070" width="8.85546875" style="22" customWidth="1"/>
    <col min="14071" max="14071" width="9.85546875" style="22" customWidth="1"/>
    <col min="14072" max="14072" width="8.7109375" style="22" customWidth="1"/>
    <col min="14073" max="14073" width="9.5703125" style="22" customWidth="1"/>
    <col min="14074" max="14322" width="9.140625" style="22"/>
    <col min="14323" max="14323" width="26.140625" style="22" customWidth="1"/>
    <col min="14324" max="14324" width="11.5703125" style="22" customWidth="1"/>
    <col min="14325" max="14325" width="0" style="22" hidden="1" customWidth="1"/>
    <col min="14326" max="14326" width="8.85546875" style="22" customWidth="1"/>
    <col min="14327" max="14327" width="9.85546875" style="22" customWidth="1"/>
    <col min="14328" max="14328" width="8.7109375" style="22" customWidth="1"/>
    <col min="14329" max="14329" width="9.5703125" style="22" customWidth="1"/>
    <col min="14330" max="14578" width="9.140625" style="22"/>
    <col min="14579" max="14579" width="26.140625" style="22" customWidth="1"/>
    <col min="14580" max="14580" width="11.5703125" style="22" customWidth="1"/>
    <col min="14581" max="14581" width="0" style="22" hidden="1" customWidth="1"/>
    <col min="14582" max="14582" width="8.85546875" style="22" customWidth="1"/>
    <col min="14583" max="14583" width="9.85546875" style="22" customWidth="1"/>
    <col min="14584" max="14584" width="8.7109375" style="22" customWidth="1"/>
    <col min="14585" max="14585" width="9.5703125" style="22" customWidth="1"/>
    <col min="14586" max="14834" width="9.140625" style="22"/>
    <col min="14835" max="14835" width="26.140625" style="22" customWidth="1"/>
    <col min="14836" max="14836" width="11.5703125" style="22" customWidth="1"/>
    <col min="14837" max="14837" width="0" style="22" hidden="1" customWidth="1"/>
    <col min="14838" max="14838" width="8.85546875" style="22" customWidth="1"/>
    <col min="14839" max="14839" width="9.85546875" style="22" customWidth="1"/>
    <col min="14840" max="14840" width="8.7109375" style="22" customWidth="1"/>
    <col min="14841" max="14841" width="9.5703125" style="22" customWidth="1"/>
    <col min="14842" max="15090" width="9.140625" style="22"/>
    <col min="15091" max="15091" width="26.140625" style="22" customWidth="1"/>
    <col min="15092" max="15092" width="11.5703125" style="22" customWidth="1"/>
    <col min="15093" max="15093" width="0" style="22" hidden="1" customWidth="1"/>
    <col min="15094" max="15094" width="8.85546875" style="22" customWidth="1"/>
    <col min="15095" max="15095" width="9.85546875" style="22" customWidth="1"/>
    <col min="15096" max="15096" width="8.7109375" style="22" customWidth="1"/>
    <col min="15097" max="15097" width="9.5703125" style="22" customWidth="1"/>
    <col min="15098" max="15346" width="9.140625" style="22"/>
    <col min="15347" max="15347" width="26.140625" style="22" customWidth="1"/>
    <col min="15348" max="15348" width="11.5703125" style="22" customWidth="1"/>
    <col min="15349" max="15349" width="0" style="22" hidden="1" customWidth="1"/>
    <col min="15350" max="15350" width="8.85546875" style="22" customWidth="1"/>
    <col min="15351" max="15351" width="9.85546875" style="22" customWidth="1"/>
    <col min="15352" max="15352" width="8.7109375" style="22" customWidth="1"/>
    <col min="15353" max="15353" width="9.5703125" style="22" customWidth="1"/>
    <col min="15354" max="15602" width="9.140625" style="22"/>
    <col min="15603" max="15603" width="26.140625" style="22" customWidth="1"/>
    <col min="15604" max="15604" width="11.5703125" style="22" customWidth="1"/>
    <col min="15605" max="15605" width="0" style="22" hidden="1" customWidth="1"/>
    <col min="15606" max="15606" width="8.85546875" style="22" customWidth="1"/>
    <col min="15607" max="15607" width="9.85546875" style="22" customWidth="1"/>
    <col min="15608" max="15608" width="8.7109375" style="22" customWidth="1"/>
    <col min="15609" max="15609" width="9.5703125" style="22" customWidth="1"/>
    <col min="15610" max="15858" width="9.140625" style="22"/>
    <col min="15859" max="15859" width="26.140625" style="22" customWidth="1"/>
    <col min="15860" max="15860" width="11.5703125" style="22" customWidth="1"/>
    <col min="15861" max="15861" width="0" style="22" hidden="1" customWidth="1"/>
    <col min="15862" max="15862" width="8.85546875" style="22" customWidth="1"/>
    <col min="15863" max="15863" width="9.85546875" style="22" customWidth="1"/>
    <col min="15864" max="15864" width="8.7109375" style="22" customWidth="1"/>
    <col min="15865" max="15865" width="9.5703125" style="22" customWidth="1"/>
    <col min="15866" max="16114" width="9.140625" style="22"/>
    <col min="16115" max="16115" width="26.140625" style="22" customWidth="1"/>
    <col min="16116" max="16116" width="11.5703125" style="22" customWidth="1"/>
    <col min="16117" max="16117" width="0" style="22" hidden="1" customWidth="1"/>
    <col min="16118" max="16118" width="8.85546875" style="22" customWidth="1"/>
    <col min="16119" max="16119" width="9.85546875" style="22" customWidth="1"/>
    <col min="16120" max="16120" width="8.7109375" style="22" customWidth="1"/>
    <col min="16121" max="16121" width="9.5703125" style="22" customWidth="1"/>
    <col min="16122" max="16384" width="9.140625" style="22"/>
  </cols>
  <sheetData>
    <row r="1" spans="1:9" s="70" customFormat="1" ht="33" customHeight="1" x14ac:dyDescent="0.25">
      <c r="A1" s="172" t="s">
        <v>150</v>
      </c>
      <c r="B1" s="173"/>
      <c r="C1" s="173"/>
      <c r="D1" s="173"/>
      <c r="E1" s="173"/>
      <c r="F1" s="173"/>
    </row>
    <row r="2" spans="1:9" s="70" customFormat="1" ht="15.75" x14ac:dyDescent="0.25">
      <c r="A2" s="179" t="str">
        <f>'яров.сев и зерновые'!A2:K2</f>
        <v>по состоянию на 11 мая 2018 г.</v>
      </c>
      <c r="B2" s="179"/>
      <c r="C2" s="179"/>
      <c r="D2" s="179"/>
      <c r="E2" s="179"/>
      <c r="F2" s="179"/>
    </row>
    <row r="3" spans="1:9" ht="15" x14ac:dyDescent="0.2">
      <c r="A3" s="163" t="s">
        <v>97</v>
      </c>
      <c r="B3" s="163" t="s">
        <v>142</v>
      </c>
      <c r="C3" s="180" t="s">
        <v>123</v>
      </c>
      <c r="D3" s="181"/>
      <c r="E3" s="181"/>
      <c r="F3" s="182"/>
    </row>
    <row r="4" spans="1:9" ht="41.25" customHeight="1" x14ac:dyDescent="0.2">
      <c r="A4" s="164"/>
      <c r="B4" s="164"/>
      <c r="C4" s="133" t="s">
        <v>103</v>
      </c>
      <c r="D4" s="133" t="s">
        <v>99</v>
      </c>
      <c r="E4" s="133" t="s">
        <v>104</v>
      </c>
      <c r="F4" s="133" t="s">
        <v>105</v>
      </c>
    </row>
    <row r="5" spans="1:9" s="23" customFormat="1" ht="15" x14ac:dyDescent="0.25">
      <c r="A5" s="90" t="s">
        <v>0</v>
      </c>
      <c r="B5" s="109">
        <v>2712.7830000000004</v>
      </c>
      <c r="C5" s="28">
        <f>C6+C25+C36+C45+C53+C68+C75+C92</f>
        <v>840.73900000000003</v>
      </c>
      <c r="D5" s="9">
        <f t="shared" ref="D5:D68" si="0">C5/B5*100</f>
        <v>30.991752749851347</v>
      </c>
      <c r="E5" s="28">
        <v>794.4</v>
      </c>
      <c r="F5" s="10">
        <f>C5-E5</f>
        <v>46.339000000000055</v>
      </c>
      <c r="I5" s="46"/>
    </row>
    <row r="6" spans="1:9" s="23" customFormat="1" ht="15" x14ac:dyDescent="0.25">
      <c r="A6" s="71" t="s">
        <v>1</v>
      </c>
      <c r="B6" s="14">
        <v>804.72900000000004</v>
      </c>
      <c r="C6" s="30">
        <f>SUM(C7:C23)</f>
        <v>466.77</v>
      </c>
      <c r="D6" s="13">
        <f t="shared" si="0"/>
        <v>58.003377534548896</v>
      </c>
      <c r="E6" s="30">
        <v>507.6</v>
      </c>
      <c r="F6" s="15">
        <f t="shared" ref="F6:F69" si="1">C6-E6</f>
        <v>-40.830000000000041</v>
      </c>
      <c r="I6" s="46"/>
    </row>
    <row r="7" spans="1:9" ht="15" x14ac:dyDescent="0.25">
      <c r="A7" s="72" t="s">
        <v>2</v>
      </c>
      <c r="B7" s="110">
        <v>214</v>
      </c>
      <c r="C7" s="33">
        <v>161.30000000000001</v>
      </c>
      <c r="D7" s="17">
        <f t="shared" si="0"/>
        <v>75.373831775700936</v>
      </c>
      <c r="E7" s="33">
        <v>169.6</v>
      </c>
      <c r="F7" s="19">
        <f t="shared" si="1"/>
        <v>-8.2999999999999829</v>
      </c>
      <c r="I7" s="46"/>
    </row>
    <row r="8" spans="1:9" ht="15" x14ac:dyDescent="0.25">
      <c r="A8" s="72" t="s">
        <v>3</v>
      </c>
      <c r="B8" s="110">
        <v>15.3</v>
      </c>
      <c r="C8" s="33">
        <v>9.3000000000000007</v>
      </c>
      <c r="D8" s="17">
        <f t="shared" si="0"/>
        <v>60.7843137254902</v>
      </c>
      <c r="E8" s="33">
        <v>12.4</v>
      </c>
      <c r="F8" s="19">
        <f t="shared" si="1"/>
        <v>-3.0999999999999996</v>
      </c>
      <c r="I8" s="46"/>
    </row>
    <row r="9" spans="1:9" ht="15" hidden="1" x14ac:dyDescent="0.25">
      <c r="A9" s="72" t="s">
        <v>4</v>
      </c>
      <c r="B9" s="110"/>
      <c r="C9" s="33"/>
      <c r="D9" s="17" t="e">
        <f t="shared" si="0"/>
        <v>#DIV/0!</v>
      </c>
      <c r="E9" s="33"/>
      <c r="F9" s="19">
        <f t="shared" si="1"/>
        <v>0</v>
      </c>
      <c r="I9" s="46"/>
    </row>
    <row r="10" spans="1:9" ht="15" x14ac:dyDescent="0.25">
      <c r="A10" s="72" t="s">
        <v>5</v>
      </c>
      <c r="B10" s="110">
        <v>102.4</v>
      </c>
      <c r="C10" s="33">
        <v>25.2</v>
      </c>
      <c r="D10" s="17">
        <f t="shared" si="0"/>
        <v>24.609374999999996</v>
      </c>
      <c r="E10" s="33">
        <v>55.4</v>
      </c>
      <c r="F10" s="19">
        <f t="shared" si="1"/>
        <v>-30.2</v>
      </c>
      <c r="I10" s="46"/>
    </row>
    <row r="11" spans="1:9" ht="15" hidden="1" x14ac:dyDescent="0.25">
      <c r="A11" s="72" t="s">
        <v>6</v>
      </c>
      <c r="B11" s="110"/>
      <c r="C11" s="33"/>
      <c r="D11" s="17" t="e">
        <f t="shared" si="0"/>
        <v>#DIV/0!</v>
      </c>
      <c r="E11" s="33"/>
      <c r="F11" s="19">
        <f t="shared" si="1"/>
        <v>0</v>
      </c>
      <c r="I11" s="46"/>
    </row>
    <row r="12" spans="1:9" ht="15" hidden="1" x14ac:dyDescent="0.25">
      <c r="A12" s="72" t="s">
        <v>7</v>
      </c>
      <c r="B12" s="110"/>
      <c r="C12" s="33"/>
      <c r="D12" s="17" t="e">
        <f t="shared" si="0"/>
        <v>#DIV/0!</v>
      </c>
      <c r="E12" s="33"/>
      <c r="F12" s="19">
        <f t="shared" si="1"/>
        <v>0</v>
      </c>
      <c r="I12" s="46"/>
    </row>
    <row r="13" spans="1:9" ht="15" hidden="1" x14ac:dyDescent="0.25">
      <c r="A13" s="72" t="s">
        <v>8</v>
      </c>
      <c r="B13" s="110">
        <v>1.2E-2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72" t="s">
        <v>9</v>
      </c>
      <c r="B14" s="110">
        <v>180</v>
      </c>
      <c r="C14" s="33">
        <v>186.7</v>
      </c>
      <c r="D14" s="17">
        <f t="shared" si="0"/>
        <v>103.72222222222223</v>
      </c>
      <c r="E14" s="33">
        <v>144</v>
      </c>
      <c r="F14" s="19">
        <f t="shared" si="1"/>
        <v>42.699999999999989</v>
      </c>
      <c r="I14" s="46"/>
    </row>
    <row r="15" spans="1:9" ht="15" x14ac:dyDescent="0.25">
      <c r="A15" s="72" t="s">
        <v>10</v>
      </c>
      <c r="B15" s="110">
        <v>78.5</v>
      </c>
      <c r="C15" s="33">
        <v>21.6</v>
      </c>
      <c r="D15" s="17">
        <f t="shared" si="0"/>
        <v>27.515923566878982</v>
      </c>
      <c r="E15" s="33">
        <v>32</v>
      </c>
      <c r="F15" s="19">
        <f t="shared" si="1"/>
        <v>-10.399999999999999</v>
      </c>
      <c r="I15" s="46"/>
    </row>
    <row r="16" spans="1:9" ht="15" hidden="1" x14ac:dyDescent="0.25">
      <c r="A16" s="72" t="s">
        <v>11</v>
      </c>
      <c r="B16" s="110">
        <v>0.19</v>
      </c>
      <c r="C16" s="33"/>
      <c r="D16" s="17">
        <f t="shared" si="0"/>
        <v>0</v>
      </c>
      <c r="E16" s="33"/>
      <c r="F16" s="19">
        <f t="shared" si="1"/>
        <v>0</v>
      </c>
      <c r="I16" s="46"/>
    </row>
    <row r="17" spans="1:9" ht="15" x14ac:dyDescent="0.25">
      <c r="A17" s="72" t="s">
        <v>12</v>
      </c>
      <c r="B17" s="110">
        <v>73.400000000000006</v>
      </c>
      <c r="C17" s="33">
        <v>27.15</v>
      </c>
      <c r="D17" s="17">
        <f t="shared" si="0"/>
        <v>36.989100817438683</v>
      </c>
      <c r="E17" s="33">
        <v>29</v>
      </c>
      <c r="F17" s="19">
        <f t="shared" si="1"/>
        <v>-1.8500000000000014</v>
      </c>
      <c r="I17" s="46"/>
    </row>
    <row r="18" spans="1:9" ht="15" x14ac:dyDescent="0.25">
      <c r="A18" s="72" t="s">
        <v>13</v>
      </c>
      <c r="B18" s="110">
        <v>16.100000000000001</v>
      </c>
      <c r="C18" s="33">
        <v>6.2</v>
      </c>
      <c r="D18" s="17">
        <f t="shared" si="0"/>
        <v>38.509316770186331</v>
      </c>
      <c r="E18" s="33">
        <v>6.5</v>
      </c>
      <c r="F18" s="19">
        <f t="shared" si="1"/>
        <v>-0.29999999999999982</v>
      </c>
      <c r="I18" s="46"/>
    </row>
    <row r="19" spans="1:9" ht="15" hidden="1" x14ac:dyDescent="0.25">
      <c r="A19" s="72" t="s">
        <v>14</v>
      </c>
      <c r="B19" s="110"/>
      <c r="C19" s="33"/>
      <c r="D19" s="17" t="e">
        <f t="shared" si="0"/>
        <v>#DIV/0!</v>
      </c>
      <c r="E19" s="33"/>
      <c r="F19" s="19">
        <f t="shared" si="1"/>
        <v>0</v>
      </c>
      <c r="I19" s="46"/>
    </row>
    <row r="20" spans="1:9" ht="15" x14ac:dyDescent="0.25">
      <c r="A20" s="72" t="s">
        <v>15</v>
      </c>
      <c r="B20" s="110">
        <v>97.747</v>
      </c>
      <c r="C20" s="33">
        <v>22.02</v>
      </c>
      <c r="D20" s="17">
        <f t="shared" si="0"/>
        <v>22.527545602422581</v>
      </c>
      <c r="E20" s="33">
        <v>50.1</v>
      </c>
      <c r="F20" s="19">
        <f t="shared" si="1"/>
        <v>-28.080000000000002</v>
      </c>
      <c r="I20" s="46"/>
    </row>
    <row r="21" spans="1:9" ht="15" hidden="1" x14ac:dyDescent="0.25">
      <c r="A21" s="72" t="s">
        <v>16</v>
      </c>
      <c r="B21" s="110"/>
      <c r="C21" s="33"/>
      <c r="D21" s="17" t="e">
        <f t="shared" si="0"/>
        <v>#DIV/0!</v>
      </c>
      <c r="E21" s="33"/>
      <c r="F21" s="19">
        <f t="shared" si="1"/>
        <v>0</v>
      </c>
      <c r="I21" s="46"/>
    </row>
    <row r="22" spans="1:9" ht="15" x14ac:dyDescent="0.25">
      <c r="A22" s="72" t="s">
        <v>17</v>
      </c>
      <c r="B22" s="110">
        <v>27.080000000000002</v>
      </c>
      <c r="C22" s="33">
        <v>7.3</v>
      </c>
      <c r="D22" s="17">
        <f t="shared" si="0"/>
        <v>26.957163958641061</v>
      </c>
      <c r="E22" s="33">
        <v>8.6</v>
      </c>
      <c r="F22" s="19">
        <f t="shared" si="1"/>
        <v>-1.2999999999999998</v>
      </c>
      <c r="I22" s="46"/>
    </row>
    <row r="23" spans="1:9" ht="15" hidden="1" x14ac:dyDescent="0.25">
      <c r="A23" s="72" t="s">
        <v>18</v>
      </c>
      <c r="B23" s="110"/>
      <c r="C23" s="33"/>
      <c r="D23" s="17" t="e">
        <f t="shared" si="0"/>
        <v>#DIV/0!</v>
      </c>
      <c r="E23" s="33"/>
      <c r="F23" s="19">
        <f t="shared" si="1"/>
        <v>0</v>
      </c>
      <c r="I23" s="46"/>
    </row>
    <row r="24" spans="1:9" ht="15" hidden="1" x14ac:dyDescent="0.25">
      <c r="A24" s="72" t="s">
        <v>110</v>
      </c>
      <c r="B24" s="110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71" t="s">
        <v>19</v>
      </c>
      <c r="B25" s="14">
        <v>1.2</v>
      </c>
      <c r="C25" s="30">
        <f>SUM(C26:C35)-C29</f>
        <v>2.2130000000000001</v>
      </c>
      <c r="D25" s="30">
        <f t="shared" si="0"/>
        <v>184.41666666666669</v>
      </c>
      <c r="E25" s="30"/>
      <c r="F25" s="15">
        <f t="shared" si="1"/>
        <v>2.2130000000000001</v>
      </c>
      <c r="I25" s="46"/>
    </row>
    <row r="26" spans="1:9" ht="15" hidden="1" x14ac:dyDescent="0.25">
      <c r="A26" s="72" t="s">
        <v>20</v>
      </c>
      <c r="B26" s="110"/>
      <c r="C26" s="33"/>
      <c r="D26" s="17" t="e">
        <f t="shared" si="0"/>
        <v>#DIV/0!</v>
      </c>
      <c r="E26" s="33"/>
      <c r="F26" s="19">
        <f t="shared" si="1"/>
        <v>0</v>
      </c>
      <c r="I26" s="46"/>
    </row>
    <row r="27" spans="1:9" ht="15" hidden="1" x14ac:dyDescent="0.25">
      <c r="A27" s="72" t="s">
        <v>21</v>
      </c>
      <c r="B27" s="110"/>
      <c r="C27" s="33"/>
      <c r="D27" s="17" t="e">
        <f t="shared" si="0"/>
        <v>#DIV/0!</v>
      </c>
      <c r="E27" s="33"/>
      <c r="F27" s="19">
        <f t="shared" si="1"/>
        <v>0</v>
      </c>
      <c r="I27" s="46"/>
    </row>
    <row r="28" spans="1:9" ht="15" hidden="1" x14ac:dyDescent="0.25">
      <c r="A28" s="72" t="s">
        <v>22</v>
      </c>
      <c r="B28" s="110"/>
      <c r="C28" s="33"/>
      <c r="D28" s="17" t="e">
        <f t="shared" si="0"/>
        <v>#DIV/0!</v>
      </c>
      <c r="E28" s="33"/>
      <c r="F28" s="19">
        <f t="shared" si="1"/>
        <v>0</v>
      </c>
      <c r="I28" s="46"/>
    </row>
    <row r="29" spans="1:9" ht="15" hidden="1" x14ac:dyDescent="0.25">
      <c r="A29" s="72" t="s">
        <v>23</v>
      </c>
      <c r="B29" s="110"/>
      <c r="C29" s="33"/>
      <c r="D29" s="17" t="e">
        <f t="shared" si="0"/>
        <v>#DIV/0!</v>
      </c>
      <c r="E29" s="33"/>
      <c r="F29" s="19">
        <f t="shared" si="1"/>
        <v>0</v>
      </c>
      <c r="I29" s="46"/>
    </row>
    <row r="30" spans="1:9" ht="15" hidden="1" x14ac:dyDescent="0.25">
      <c r="A30" s="72" t="s">
        <v>24</v>
      </c>
      <c r="B30" s="110"/>
      <c r="C30" s="33"/>
      <c r="D30" s="17" t="e">
        <f t="shared" si="0"/>
        <v>#DIV/0!</v>
      </c>
      <c r="E30" s="33"/>
      <c r="F30" s="19">
        <f t="shared" si="1"/>
        <v>0</v>
      </c>
      <c r="I30" s="46"/>
    </row>
    <row r="31" spans="1:9" ht="15" x14ac:dyDescent="0.25">
      <c r="A31" s="72" t="s">
        <v>25</v>
      </c>
      <c r="B31" s="110">
        <v>1.2</v>
      </c>
      <c r="C31" s="33">
        <v>2.2130000000000001</v>
      </c>
      <c r="D31" s="33">
        <f t="shared" si="0"/>
        <v>184.41666666666669</v>
      </c>
      <c r="E31" s="33"/>
      <c r="F31" s="19">
        <f t="shared" si="1"/>
        <v>2.2130000000000001</v>
      </c>
      <c r="I31" s="46"/>
    </row>
    <row r="32" spans="1:9" ht="15" hidden="1" x14ac:dyDescent="0.25">
      <c r="A32" s="72" t="s">
        <v>26</v>
      </c>
      <c r="B32" s="110"/>
      <c r="C32" s="33"/>
      <c r="D32" s="17" t="e">
        <f t="shared" si="0"/>
        <v>#DIV/0!</v>
      </c>
      <c r="E32" s="33"/>
      <c r="F32" s="19">
        <f t="shared" si="1"/>
        <v>0</v>
      </c>
      <c r="I32" s="46"/>
    </row>
    <row r="33" spans="1:23" ht="15" hidden="1" x14ac:dyDescent="0.25">
      <c r="A33" s="72" t="s">
        <v>27</v>
      </c>
      <c r="B33" s="110"/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3" ht="15" hidden="1" x14ac:dyDescent="0.25">
      <c r="A34" s="72" t="s">
        <v>28</v>
      </c>
      <c r="B34" s="110"/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3" ht="15" hidden="1" x14ac:dyDescent="0.25">
      <c r="A35" s="72" t="s">
        <v>29</v>
      </c>
      <c r="B35" s="110"/>
      <c r="C35" s="33"/>
      <c r="D35" s="17" t="e">
        <f t="shared" si="0"/>
        <v>#DIV/0!</v>
      </c>
      <c r="E35" s="33"/>
      <c r="F35" s="19">
        <f t="shared" si="1"/>
        <v>0</v>
      </c>
      <c r="I35" s="46"/>
    </row>
    <row r="36" spans="1:23" s="23" customFormat="1" ht="15" x14ac:dyDescent="0.25">
      <c r="A36" s="71" t="s">
        <v>30</v>
      </c>
      <c r="B36" s="14">
        <v>234.67</v>
      </c>
      <c r="C36" s="30">
        <f>SUM(C37:C44)</f>
        <v>225.089</v>
      </c>
      <c r="D36" s="13">
        <f t="shared" si="0"/>
        <v>95.91724549367197</v>
      </c>
      <c r="E36" s="30">
        <v>172.1</v>
      </c>
      <c r="F36" s="15">
        <f t="shared" si="1"/>
        <v>52.989000000000004</v>
      </c>
      <c r="I36" s="46"/>
    </row>
    <row r="37" spans="1:23" ht="15" x14ac:dyDescent="0.25">
      <c r="A37" s="72" t="s">
        <v>31</v>
      </c>
      <c r="B37" s="110">
        <v>10.26</v>
      </c>
      <c r="C37" s="33">
        <v>6.7789999999999999</v>
      </c>
      <c r="D37" s="33">
        <f t="shared" si="0"/>
        <v>66.072124756335285</v>
      </c>
      <c r="E37" s="33">
        <v>6</v>
      </c>
      <c r="F37" s="19">
        <f t="shared" si="1"/>
        <v>0.77899999999999991</v>
      </c>
      <c r="I37" s="46"/>
    </row>
    <row r="38" spans="1:23" ht="15" hidden="1" x14ac:dyDescent="0.25">
      <c r="A38" s="72" t="s">
        <v>32</v>
      </c>
      <c r="B38" s="110"/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3" ht="15" x14ac:dyDescent="0.25">
      <c r="A39" s="72" t="s">
        <v>33</v>
      </c>
      <c r="B39" s="110">
        <v>0.21</v>
      </c>
      <c r="C39" s="33">
        <v>0.21</v>
      </c>
      <c r="D39" s="33">
        <f t="shared" si="0"/>
        <v>100</v>
      </c>
      <c r="E39" s="33">
        <v>0.2</v>
      </c>
      <c r="F39" s="19">
        <f t="shared" si="1"/>
        <v>9.9999999999999811E-3</v>
      </c>
      <c r="I39" s="46"/>
    </row>
    <row r="40" spans="1:23" ht="15" x14ac:dyDescent="0.25">
      <c r="A40" s="72" t="s">
        <v>34</v>
      </c>
      <c r="B40" s="110">
        <v>207.2</v>
      </c>
      <c r="C40" s="33">
        <v>215.6</v>
      </c>
      <c r="D40" s="33">
        <f t="shared" si="0"/>
        <v>104.05405405405406</v>
      </c>
      <c r="E40" s="33">
        <v>164.7</v>
      </c>
      <c r="F40" s="19">
        <f t="shared" si="1"/>
        <v>50.900000000000006</v>
      </c>
      <c r="I40" s="46"/>
    </row>
    <row r="41" spans="1:23" ht="15" hidden="1" x14ac:dyDescent="0.25">
      <c r="A41" s="72" t="s">
        <v>35</v>
      </c>
      <c r="B41" s="110"/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3" ht="15" x14ac:dyDescent="0.25">
      <c r="A42" s="72" t="s">
        <v>36</v>
      </c>
      <c r="B42" s="110">
        <v>8</v>
      </c>
      <c r="C42" s="33">
        <v>1.4</v>
      </c>
      <c r="D42" s="17">
        <f t="shared" si="0"/>
        <v>17.5</v>
      </c>
      <c r="E42" s="33">
        <v>0.45</v>
      </c>
      <c r="F42" s="19">
        <f t="shared" si="1"/>
        <v>0.95</v>
      </c>
      <c r="I42" s="46"/>
    </row>
    <row r="43" spans="1:23" ht="15" x14ac:dyDescent="0.25">
      <c r="A43" s="72" t="s">
        <v>37</v>
      </c>
      <c r="B43" s="110">
        <v>9</v>
      </c>
      <c r="C43" s="33">
        <v>1.1000000000000001</v>
      </c>
      <c r="D43" s="17">
        <f t="shared" si="0"/>
        <v>12.222222222222223</v>
      </c>
      <c r="E43" s="33">
        <v>0.7</v>
      </c>
      <c r="F43" s="19">
        <f t="shared" si="1"/>
        <v>0.40000000000000013</v>
      </c>
      <c r="I43" s="46"/>
    </row>
    <row r="44" spans="1:23" ht="15" hidden="1" x14ac:dyDescent="0.25">
      <c r="A44" s="72" t="s">
        <v>38</v>
      </c>
      <c r="B44" s="110"/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3" s="23" customFormat="1" ht="15" x14ac:dyDescent="0.25">
      <c r="A45" s="71" t="s">
        <v>39</v>
      </c>
      <c r="B45" s="111">
        <v>31.919999999999998</v>
      </c>
      <c r="C45" s="30">
        <f>SUM(C46:C52)</f>
        <v>6.1259999999999994</v>
      </c>
      <c r="D45" s="13">
        <f t="shared" si="0"/>
        <v>19.19172932330827</v>
      </c>
      <c r="E45" s="30">
        <v>22.9</v>
      </c>
      <c r="F45" s="15">
        <f t="shared" si="1"/>
        <v>-16.774000000000001</v>
      </c>
      <c r="I45" s="46"/>
    </row>
    <row r="46" spans="1:23" ht="15" hidden="1" x14ac:dyDescent="0.25">
      <c r="A46" s="72" t="s">
        <v>40</v>
      </c>
      <c r="B46" s="110"/>
      <c r="C46" s="33"/>
      <c r="D46" s="17" t="e">
        <f t="shared" si="0"/>
        <v>#DIV/0!</v>
      </c>
      <c r="E46" s="33"/>
      <c r="F46" s="19">
        <f t="shared" si="1"/>
        <v>0</v>
      </c>
      <c r="I46" s="46"/>
    </row>
    <row r="47" spans="1:23" ht="15" hidden="1" x14ac:dyDescent="0.25">
      <c r="A47" s="72" t="s">
        <v>41</v>
      </c>
      <c r="B47" s="110">
        <v>0.1</v>
      </c>
      <c r="C47" s="33"/>
      <c r="D47" s="17">
        <f t="shared" si="0"/>
        <v>0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59" customFormat="1" ht="15" x14ac:dyDescent="0.25">
      <c r="A48" s="72" t="s">
        <v>42</v>
      </c>
      <c r="B48" s="112">
        <v>5.3</v>
      </c>
      <c r="C48" s="56">
        <v>4.4000000000000004</v>
      </c>
      <c r="D48" s="17">
        <f t="shared" si="0"/>
        <v>83.018867924528323</v>
      </c>
      <c r="E48" s="56"/>
      <c r="F48" s="19">
        <f t="shared" si="1"/>
        <v>4.4000000000000004</v>
      </c>
      <c r="G48" s="58"/>
      <c r="H48" s="58"/>
      <c r="I48" s="46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ht="15" x14ac:dyDescent="0.25">
      <c r="A49" s="72" t="s">
        <v>43</v>
      </c>
      <c r="B49" s="110">
        <v>0.32</v>
      </c>
      <c r="C49" s="39">
        <v>0.23599999999999999</v>
      </c>
      <c r="D49" s="17">
        <f t="shared" si="0"/>
        <v>73.75</v>
      </c>
      <c r="E49" s="39">
        <v>0.2</v>
      </c>
      <c r="F49" s="19">
        <f t="shared" si="1"/>
        <v>3.5999999999999976E-2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 x14ac:dyDescent="0.25">
      <c r="A50" s="72" t="s">
        <v>44</v>
      </c>
      <c r="B50" s="110">
        <v>3</v>
      </c>
      <c r="C50" s="33">
        <v>1.4</v>
      </c>
      <c r="D50" s="17">
        <f t="shared" si="0"/>
        <v>46.666666666666664</v>
      </c>
      <c r="E50" s="33">
        <v>0.6</v>
      </c>
      <c r="F50" s="19">
        <f t="shared" si="1"/>
        <v>0.79999999999999993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 x14ac:dyDescent="0.25">
      <c r="A51" s="72" t="s">
        <v>45</v>
      </c>
      <c r="B51" s="110">
        <v>0.3</v>
      </c>
      <c r="C51" s="66">
        <v>0.09</v>
      </c>
      <c r="D51" s="17">
        <f t="shared" si="0"/>
        <v>30</v>
      </c>
      <c r="E51" s="33"/>
      <c r="F51" s="19">
        <f t="shared" si="1"/>
        <v>0.09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 hidden="1" x14ac:dyDescent="0.25">
      <c r="A52" s="93" t="s">
        <v>46</v>
      </c>
      <c r="B52" s="18">
        <v>22.9</v>
      </c>
      <c r="C52" s="33"/>
      <c r="D52" s="17">
        <f t="shared" si="0"/>
        <v>0</v>
      </c>
      <c r="E52" s="33">
        <v>22.1</v>
      </c>
      <c r="F52" s="19">
        <f t="shared" si="1"/>
        <v>-22.1</v>
      </c>
      <c r="I52" s="46"/>
    </row>
    <row r="53" spans="1:23" s="23" customFormat="1" ht="15" x14ac:dyDescent="0.25">
      <c r="A53" s="71" t="s">
        <v>47</v>
      </c>
      <c r="B53" s="111">
        <v>114.78599999999999</v>
      </c>
      <c r="C53" s="30">
        <f>SUM(C54:C67)</f>
        <v>2.242</v>
      </c>
      <c r="D53" s="13">
        <f t="shared" si="0"/>
        <v>1.9531998675796702</v>
      </c>
      <c r="E53" s="30">
        <v>21.2</v>
      </c>
      <c r="F53" s="15">
        <f t="shared" si="1"/>
        <v>-18.957999999999998</v>
      </c>
      <c r="I53" s="46"/>
    </row>
    <row r="54" spans="1:23" ht="15" hidden="1" x14ac:dyDescent="0.25">
      <c r="A54" s="72" t="s">
        <v>48</v>
      </c>
      <c r="B54" s="110">
        <v>1.2</v>
      </c>
      <c r="C54" s="33"/>
      <c r="D54" s="17">
        <f t="shared" si="0"/>
        <v>0</v>
      </c>
      <c r="E54" s="33"/>
      <c r="F54" s="19">
        <f t="shared" si="1"/>
        <v>0</v>
      </c>
      <c r="I54" s="46"/>
    </row>
    <row r="55" spans="1:23" ht="15" hidden="1" x14ac:dyDescent="0.25">
      <c r="A55" s="72" t="s">
        <v>49</v>
      </c>
      <c r="B55" s="110"/>
      <c r="C55" s="33"/>
      <c r="D55" s="17" t="e">
        <f t="shared" si="0"/>
        <v>#DIV/0!</v>
      </c>
      <c r="E55" s="33"/>
      <c r="F55" s="19">
        <f t="shared" si="1"/>
        <v>0</v>
      </c>
      <c r="I55" s="46"/>
    </row>
    <row r="56" spans="1:23" ht="15" hidden="1" x14ac:dyDescent="0.25">
      <c r="A56" s="72" t="s">
        <v>50</v>
      </c>
      <c r="B56" s="110">
        <v>9.8000000000000007</v>
      </c>
      <c r="C56" s="33"/>
      <c r="D56" s="17">
        <f t="shared" si="0"/>
        <v>0</v>
      </c>
      <c r="E56" s="33">
        <v>7.2</v>
      </c>
      <c r="F56" s="19">
        <f t="shared" si="1"/>
        <v>-7.2</v>
      </c>
      <c r="I56" s="46"/>
    </row>
    <row r="57" spans="1:23" ht="15" x14ac:dyDescent="0.25">
      <c r="A57" s="72" t="s">
        <v>51</v>
      </c>
      <c r="B57" s="110">
        <v>4.0999999999999996</v>
      </c>
      <c r="C57" s="33">
        <v>0.6</v>
      </c>
      <c r="D57" s="17">
        <f t="shared" si="0"/>
        <v>14.634146341463417</v>
      </c>
      <c r="E57" s="33"/>
      <c r="F57" s="19">
        <f t="shared" si="1"/>
        <v>0.6</v>
      </c>
      <c r="I57" s="46"/>
    </row>
    <row r="58" spans="1:23" ht="15" hidden="1" x14ac:dyDescent="0.25">
      <c r="A58" s="72" t="s">
        <v>52</v>
      </c>
      <c r="B58" s="110"/>
      <c r="C58" s="33"/>
      <c r="D58" s="17" t="e">
        <f t="shared" si="0"/>
        <v>#DIV/0!</v>
      </c>
      <c r="E58" s="33"/>
      <c r="F58" s="19">
        <f t="shared" si="1"/>
        <v>0</v>
      </c>
      <c r="I58" s="46"/>
    </row>
    <row r="59" spans="1:23" ht="15" hidden="1" x14ac:dyDescent="0.25">
      <c r="A59" s="72" t="s">
        <v>53</v>
      </c>
      <c r="B59" s="110">
        <v>0.8</v>
      </c>
      <c r="C59" s="33"/>
      <c r="D59" s="17">
        <f t="shared" si="0"/>
        <v>0</v>
      </c>
      <c r="E59" s="33">
        <v>0.1</v>
      </c>
      <c r="F59" s="19">
        <f t="shared" si="1"/>
        <v>-0.1</v>
      </c>
      <c r="I59" s="46"/>
    </row>
    <row r="60" spans="1:23" ht="15" hidden="1" x14ac:dyDescent="0.25">
      <c r="A60" s="72" t="s">
        <v>54</v>
      </c>
      <c r="B60" s="110"/>
      <c r="C60" s="33"/>
      <c r="D60" s="17" t="e">
        <f t="shared" si="0"/>
        <v>#DIV/0!</v>
      </c>
      <c r="E60" s="33"/>
      <c r="F60" s="19">
        <f t="shared" si="1"/>
        <v>0</v>
      </c>
      <c r="I60" s="46"/>
    </row>
    <row r="61" spans="1:23" ht="15" hidden="1" x14ac:dyDescent="0.25">
      <c r="A61" s="72" t="s">
        <v>55</v>
      </c>
      <c r="B61" s="110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3" ht="15" x14ac:dyDescent="0.25">
      <c r="A62" s="72" t="s">
        <v>56</v>
      </c>
      <c r="B62" s="110">
        <v>6.351</v>
      </c>
      <c r="C62" s="33">
        <v>0.3</v>
      </c>
      <c r="D62" s="17">
        <f t="shared" si="0"/>
        <v>4.7236655644780345</v>
      </c>
      <c r="E62" s="33"/>
      <c r="F62" s="19">
        <f t="shared" si="1"/>
        <v>0.3</v>
      </c>
      <c r="I62" s="46"/>
    </row>
    <row r="63" spans="1:23" ht="15" hidden="1" x14ac:dyDescent="0.25">
      <c r="A63" s="72" t="s">
        <v>57</v>
      </c>
      <c r="B63" s="110">
        <v>3.7</v>
      </c>
      <c r="C63" s="33"/>
      <c r="D63" s="17">
        <f t="shared" si="0"/>
        <v>0</v>
      </c>
      <c r="E63" s="33">
        <v>0.2</v>
      </c>
      <c r="F63" s="19">
        <f t="shared" si="1"/>
        <v>-0.2</v>
      </c>
      <c r="I63" s="46"/>
    </row>
    <row r="64" spans="1:23" ht="15" x14ac:dyDescent="0.25">
      <c r="A64" s="72" t="s">
        <v>58</v>
      </c>
      <c r="B64" s="110">
        <v>26.7</v>
      </c>
      <c r="C64" s="33">
        <v>0.53700000000000003</v>
      </c>
      <c r="D64" s="17">
        <f t="shared" si="0"/>
        <v>2.01123595505618</v>
      </c>
      <c r="E64" s="33">
        <v>8.6</v>
      </c>
      <c r="F64" s="19">
        <f t="shared" si="1"/>
        <v>-8.0629999999999988</v>
      </c>
      <c r="I64" s="46"/>
    </row>
    <row r="65" spans="1:9" ht="15" x14ac:dyDescent="0.25">
      <c r="A65" s="72" t="s">
        <v>59</v>
      </c>
      <c r="B65" s="110">
        <v>25</v>
      </c>
      <c r="C65" s="33">
        <v>0.1</v>
      </c>
      <c r="D65" s="17">
        <f t="shared" si="0"/>
        <v>0.4</v>
      </c>
      <c r="E65" s="33">
        <v>0.5</v>
      </c>
      <c r="F65" s="19">
        <f t="shared" si="1"/>
        <v>-0.4</v>
      </c>
      <c r="I65" s="46"/>
    </row>
    <row r="66" spans="1:9" ht="15" x14ac:dyDescent="0.25">
      <c r="A66" s="72" t="s">
        <v>60</v>
      </c>
      <c r="B66" s="110">
        <v>28.4</v>
      </c>
      <c r="C66" s="33">
        <v>0.37</v>
      </c>
      <c r="D66" s="17">
        <f t="shared" si="0"/>
        <v>1.3028169014084507</v>
      </c>
      <c r="E66" s="33">
        <v>2.1</v>
      </c>
      <c r="F66" s="19">
        <f t="shared" si="1"/>
        <v>-1.73</v>
      </c>
      <c r="I66" s="46"/>
    </row>
    <row r="67" spans="1:9" s="23" customFormat="1" ht="15" x14ac:dyDescent="0.25">
      <c r="A67" s="72" t="s">
        <v>61</v>
      </c>
      <c r="B67" s="18">
        <v>8.7349999999999994</v>
      </c>
      <c r="C67" s="33">
        <v>0.33500000000000002</v>
      </c>
      <c r="D67" s="17">
        <f t="shared" si="0"/>
        <v>3.8351459645105903</v>
      </c>
      <c r="E67" s="33">
        <v>2.5</v>
      </c>
      <c r="F67" s="19">
        <f t="shared" si="1"/>
        <v>-2.165</v>
      </c>
      <c r="I67" s="46"/>
    </row>
    <row r="68" spans="1:9" s="23" customFormat="1" ht="15" hidden="1" x14ac:dyDescent="0.25">
      <c r="A68" s="71" t="s">
        <v>62</v>
      </c>
      <c r="B68" s="111">
        <v>4.37</v>
      </c>
      <c r="C68" s="30">
        <f>SUM(C69:C74)-C72-C73</f>
        <v>0</v>
      </c>
      <c r="D68" s="17">
        <f t="shared" si="0"/>
        <v>0</v>
      </c>
      <c r="E68" s="30">
        <v>0</v>
      </c>
      <c r="F68" s="19">
        <f t="shared" si="1"/>
        <v>0</v>
      </c>
      <c r="I68" s="46"/>
    </row>
    <row r="69" spans="1:9" ht="15" hidden="1" x14ac:dyDescent="0.25">
      <c r="A69" s="72" t="s">
        <v>63</v>
      </c>
      <c r="B69" s="110">
        <v>0.64</v>
      </c>
      <c r="C69" s="33"/>
      <c r="D69" s="17">
        <f t="shared" ref="D69:D102" si="2">C69/B69*100</f>
        <v>0</v>
      </c>
      <c r="E69" s="33"/>
      <c r="F69" s="19">
        <f t="shared" si="1"/>
        <v>0</v>
      </c>
      <c r="I69" s="46"/>
    </row>
    <row r="70" spans="1:9" ht="15" hidden="1" x14ac:dyDescent="0.25">
      <c r="A70" s="72" t="s">
        <v>64</v>
      </c>
      <c r="B70" s="110"/>
      <c r="C70" s="33"/>
      <c r="D70" s="17" t="e">
        <f t="shared" si="2"/>
        <v>#DIV/0!</v>
      </c>
      <c r="E70" s="33"/>
      <c r="F70" s="19">
        <f t="shared" ref="F70:F101" si="3">C70-E70</f>
        <v>0</v>
      </c>
      <c r="I70" s="46"/>
    </row>
    <row r="71" spans="1:9" ht="15" hidden="1" x14ac:dyDescent="0.25">
      <c r="A71" s="72" t="s">
        <v>65</v>
      </c>
      <c r="B71" s="110">
        <v>0.33</v>
      </c>
      <c r="C71" s="33"/>
      <c r="D71" s="17">
        <f t="shared" si="2"/>
        <v>0</v>
      </c>
      <c r="E71" s="33"/>
      <c r="F71" s="19">
        <f t="shared" si="3"/>
        <v>0</v>
      </c>
      <c r="I71" s="46"/>
    </row>
    <row r="72" spans="1:9" ht="15" hidden="1" x14ac:dyDescent="0.25">
      <c r="A72" s="72" t="s">
        <v>66</v>
      </c>
      <c r="B72" s="110"/>
      <c r="C72" s="33"/>
      <c r="D72" s="17" t="e">
        <f t="shared" si="2"/>
        <v>#DIV/0!</v>
      </c>
      <c r="E72" s="33"/>
      <c r="F72" s="19">
        <f t="shared" si="3"/>
        <v>0</v>
      </c>
      <c r="I72" s="46"/>
    </row>
    <row r="73" spans="1:9" ht="15" hidden="1" x14ac:dyDescent="0.25">
      <c r="A73" s="72" t="s">
        <v>67</v>
      </c>
      <c r="B73" s="110"/>
      <c r="C73" s="33"/>
      <c r="D73" s="17" t="e">
        <f t="shared" si="2"/>
        <v>#DIV/0!</v>
      </c>
      <c r="E73" s="33"/>
      <c r="F73" s="19">
        <f t="shared" si="3"/>
        <v>0</v>
      </c>
      <c r="I73" s="46"/>
    </row>
    <row r="74" spans="1:9" s="23" customFormat="1" ht="15" hidden="1" x14ac:dyDescent="0.25">
      <c r="A74" s="72" t="s">
        <v>68</v>
      </c>
      <c r="B74" s="18">
        <v>3.4</v>
      </c>
      <c r="C74" s="30"/>
      <c r="D74" s="17">
        <f t="shared" si="2"/>
        <v>0</v>
      </c>
      <c r="E74" s="30"/>
      <c r="F74" s="19">
        <f t="shared" si="3"/>
        <v>0</v>
      </c>
      <c r="I74" s="46"/>
    </row>
    <row r="75" spans="1:9" s="23" customFormat="1" ht="15" x14ac:dyDescent="0.25">
      <c r="A75" s="71" t="s">
        <v>69</v>
      </c>
      <c r="B75" s="111">
        <v>156.40799999999999</v>
      </c>
      <c r="C75" s="30">
        <f>SUM(C76:C91)-C82-C83-C85-C91</f>
        <v>0.60000000000000009</v>
      </c>
      <c r="D75" s="13">
        <f t="shared" si="2"/>
        <v>0.38361209145312269</v>
      </c>
      <c r="E75" s="30">
        <v>2.7</v>
      </c>
      <c r="F75" s="19">
        <f t="shared" si="3"/>
        <v>-2.1</v>
      </c>
      <c r="I75" s="46"/>
    </row>
    <row r="76" spans="1:9" ht="15" hidden="1" x14ac:dyDescent="0.25">
      <c r="A76" s="72" t="s">
        <v>70</v>
      </c>
      <c r="B76" s="110"/>
      <c r="C76" s="33"/>
      <c r="D76" s="17" t="e">
        <f t="shared" si="2"/>
        <v>#DIV/0!</v>
      </c>
      <c r="E76" s="33"/>
      <c r="F76" s="19">
        <f t="shared" si="3"/>
        <v>0</v>
      </c>
      <c r="I76" s="46"/>
    </row>
    <row r="77" spans="1:9" ht="15" hidden="1" x14ac:dyDescent="0.25">
      <c r="A77" s="72" t="s">
        <v>71</v>
      </c>
      <c r="B77" s="110"/>
      <c r="C77" s="33"/>
      <c r="D77" s="17" t="e">
        <f t="shared" si="2"/>
        <v>#DIV/0!</v>
      </c>
      <c r="E77" s="33"/>
      <c r="F77" s="19">
        <f t="shared" si="3"/>
        <v>0</v>
      </c>
      <c r="I77" s="46"/>
    </row>
    <row r="78" spans="1:9" ht="15" hidden="1" x14ac:dyDescent="0.25">
      <c r="A78" s="72" t="s">
        <v>72</v>
      </c>
      <c r="B78" s="110"/>
      <c r="C78" s="33"/>
      <c r="D78" s="17" t="e">
        <f t="shared" si="2"/>
        <v>#DIV/0!</v>
      </c>
      <c r="E78" s="33"/>
      <c r="F78" s="19">
        <f t="shared" si="3"/>
        <v>0</v>
      </c>
      <c r="I78" s="46"/>
    </row>
    <row r="79" spans="1:9" hidden="1" x14ac:dyDescent="0.2">
      <c r="A79" s="72" t="s">
        <v>73</v>
      </c>
      <c r="B79" s="110">
        <v>0.1</v>
      </c>
      <c r="C79" s="33"/>
      <c r="D79" s="17">
        <f t="shared" si="2"/>
        <v>0</v>
      </c>
      <c r="E79" s="33"/>
      <c r="F79" s="19">
        <f t="shared" si="3"/>
        <v>0</v>
      </c>
    </row>
    <row r="80" spans="1:9" x14ac:dyDescent="0.2">
      <c r="A80" s="72" t="s">
        <v>74</v>
      </c>
      <c r="B80" s="110">
        <v>130</v>
      </c>
      <c r="C80" s="33">
        <v>0.1</v>
      </c>
      <c r="D80" s="17">
        <f t="shared" si="2"/>
        <v>7.6923076923076927E-2</v>
      </c>
      <c r="E80" s="33">
        <v>2</v>
      </c>
      <c r="F80" s="19">
        <f t="shared" si="3"/>
        <v>-1.9</v>
      </c>
    </row>
    <row r="81" spans="1:6" x14ac:dyDescent="0.2">
      <c r="A81" s="72" t="s">
        <v>75</v>
      </c>
      <c r="B81" s="110">
        <v>3.4</v>
      </c>
      <c r="C81" s="33">
        <v>0.3</v>
      </c>
      <c r="D81" s="17">
        <f t="shared" si="2"/>
        <v>8.8235294117647065</v>
      </c>
      <c r="E81" s="33">
        <v>0.74</v>
      </c>
      <c r="F81" s="19">
        <f t="shared" si="3"/>
        <v>-0.44</v>
      </c>
    </row>
    <row r="82" spans="1:6" hidden="1" x14ac:dyDescent="0.2">
      <c r="A82" s="72" t="s">
        <v>76</v>
      </c>
      <c r="B82" s="110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72" t="s">
        <v>77</v>
      </c>
      <c r="B83" s="110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72" t="s">
        <v>78</v>
      </c>
      <c r="B84" s="110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72" t="s">
        <v>79</v>
      </c>
      <c r="B85" s="110"/>
      <c r="C85" s="33"/>
      <c r="D85" s="17" t="e">
        <f t="shared" si="2"/>
        <v>#DIV/0!</v>
      </c>
      <c r="E85" s="33"/>
      <c r="F85" s="19">
        <f t="shared" si="3"/>
        <v>0</v>
      </c>
    </row>
    <row r="86" spans="1:6" x14ac:dyDescent="0.2">
      <c r="A86" s="72" t="s">
        <v>80</v>
      </c>
      <c r="B86" s="110">
        <v>3.0750000000000002</v>
      </c>
      <c r="C86" s="33">
        <v>0.2</v>
      </c>
      <c r="D86" s="17">
        <f t="shared" si="2"/>
        <v>6.5040650406504055</v>
      </c>
      <c r="E86" s="33"/>
      <c r="F86" s="19">
        <f t="shared" si="3"/>
        <v>0.2</v>
      </c>
    </row>
    <row r="87" spans="1:6" hidden="1" x14ac:dyDescent="0.2">
      <c r="A87" s="72" t="s">
        <v>81</v>
      </c>
      <c r="B87" s="110">
        <v>9.3930000000000007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72" t="s">
        <v>82</v>
      </c>
      <c r="B88" s="110">
        <v>9</v>
      </c>
      <c r="C88" s="33"/>
      <c r="D88" s="17">
        <f t="shared" si="2"/>
        <v>0</v>
      </c>
      <c r="E88" s="33"/>
      <c r="F88" s="19">
        <f t="shared" si="3"/>
        <v>0</v>
      </c>
    </row>
    <row r="89" spans="1:6" hidden="1" x14ac:dyDescent="0.2">
      <c r="A89" s="72" t="s">
        <v>83</v>
      </c>
      <c r="B89" s="110">
        <v>0.14000000000000001</v>
      </c>
      <c r="C89" s="33"/>
      <c r="D89" s="17">
        <f t="shared" si="2"/>
        <v>0</v>
      </c>
      <c r="E89" s="33"/>
      <c r="F89" s="19">
        <f t="shared" si="3"/>
        <v>0</v>
      </c>
    </row>
    <row r="90" spans="1:6" hidden="1" x14ac:dyDescent="0.2">
      <c r="A90" s="72" t="s">
        <v>120</v>
      </c>
      <c r="B90" s="110">
        <v>1.3</v>
      </c>
      <c r="C90" s="33"/>
      <c r="D90" s="17">
        <f t="shared" si="2"/>
        <v>0</v>
      </c>
      <c r="E90" s="33"/>
      <c r="F90" s="19">
        <f t="shared" si="3"/>
        <v>0</v>
      </c>
    </row>
    <row r="91" spans="1:6" s="23" customFormat="1" ht="15" hidden="1" x14ac:dyDescent="0.25">
      <c r="A91" s="72" t="s">
        <v>85</v>
      </c>
      <c r="B91" s="14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71" t="s">
        <v>86</v>
      </c>
      <c r="B92" s="111">
        <v>1364.7</v>
      </c>
      <c r="C92" s="30">
        <f>SUM(C93:C102)-C98</f>
        <v>137.69900000000001</v>
      </c>
      <c r="D92" s="13">
        <f t="shared" si="2"/>
        <v>10.090056422656994</v>
      </c>
      <c r="E92" s="30">
        <v>67.900000000000006</v>
      </c>
      <c r="F92" s="19">
        <f t="shared" si="3"/>
        <v>69.799000000000007</v>
      </c>
    </row>
    <row r="93" spans="1:6" hidden="1" x14ac:dyDescent="0.2">
      <c r="A93" s="72" t="s">
        <v>87</v>
      </c>
      <c r="B93" s="110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72" t="s">
        <v>88</v>
      </c>
      <c r="B94" s="110">
        <v>285</v>
      </c>
      <c r="C94" s="33">
        <v>2.2999999999999998</v>
      </c>
      <c r="D94" s="17">
        <f t="shared" si="2"/>
        <v>0.80701754385964919</v>
      </c>
      <c r="E94" s="33">
        <v>6.75</v>
      </c>
      <c r="F94" s="19">
        <f t="shared" si="3"/>
        <v>-4.45</v>
      </c>
    </row>
    <row r="95" spans="1:6" hidden="1" x14ac:dyDescent="0.2">
      <c r="A95" s="72" t="s">
        <v>89</v>
      </c>
      <c r="B95" s="110">
        <v>26.7</v>
      </c>
      <c r="C95" s="33"/>
      <c r="D95" s="17">
        <f t="shared" si="2"/>
        <v>0</v>
      </c>
      <c r="E95" s="33">
        <v>0.5</v>
      </c>
      <c r="F95" s="19">
        <f t="shared" si="3"/>
        <v>-0.5</v>
      </c>
    </row>
    <row r="96" spans="1:6" x14ac:dyDescent="0.2">
      <c r="A96" s="72" t="s">
        <v>90</v>
      </c>
      <c r="B96" s="110">
        <v>950</v>
      </c>
      <c r="C96" s="33">
        <v>134.31899999999999</v>
      </c>
      <c r="D96" s="17">
        <f t="shared" si="2"/>
        <v>14.138842105263159</v>
      </c>
      <c r="E96" s="33">
        <v>59.2</v>
      </c>
      <c r="F96" s="19">
        <f t="shared" si="3"/>
        <v>75.118999999999986</v>
      </c>
    </row>
    <row r="97" spans="1:6" hidden="1" x14ac:dyDescent="0.2">
      <c r="A97" s="72" t="s">
        <v>143</v>
      </c>
      <c r="B97" s="110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72" t="s">
        <v>92</v>
      </c>
      <c r="B98" s="110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72" t="s">
        <v>93</v>
      </c>
      <c r="B99" s="110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72" t="s">
        <v>94</v>
      </c>
      <c r="B100" s="110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x14ac:dyDescent="0.2">
      <c r="A101" s="74" t="s">
        <v>95</v>
      </c>
      <c r="B101" s="113">
        <v>103</v>
      </c>
      <c r="C101" s="43">
        <v>1.08</v>
      </c>
      <c r="D101" s="25">
        <f t="shared" si="2"/>
        <v>1.0485436893203886</v>
      </c>
      <c r="E101" s="43">
        <v>1.4</v>
      </c>
      <c r="F101" s="26">
        <f t="shared" si="3"/>
        <v>-0.31999999999999984</v>
      </c>
    </row>
    <row r="102" spans="1:6" hidden="1" x14ac:dyDescent="0.2">
      <c r="A102" s="134" t="s">
        <v>96</v>
      </c>
      <c r="B102" s="135"/>
      <c r="C102" s="135"/>
      <c r="D102" s="136" t="e">
        <f t="shared" si="2"/>
        <v>#DIV/0!</v>
      </c>
      <c r="E102" s="136"/>
      <c r="F102" s="137"/>
    </row>
    <row r="103" spans="1:6" s="20" customFormat="1" x14ac:dyDescent="0.2">
      <c r="B103" s="98"/>
      <c r="C103" s="98"/>
      <c r="D103" s="98"/>
      <c r="E103" s="99"/>
      <c r="F103" s="98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64"/>
    </row>
    <row r="475" spans="1:1" x14ac:dyDescent="0.2">
      <c r="A475" s="64"/>
    </row>
    <row r="476" spans="1:1" x14ac:dyDescent="0.2">
      <c r="A476" s="64"/>
    </row>
    <row r="477" spans="1:1" x14ac:dyDescent="0.2">
      <c r="A477" s="64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27559055118110237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подкорм</vt:lpstr>
      <vt:lpstr>яров.сев и зерновые</vt:lpstr>
      <vt:lpstr>пшен и ячме</vt:lpstr>
      <vt:lpstr>кукуруза</vt:lpstr>
      <vt:lpstr>рис</vt:lpstr>
      <vt:lpstr>свекла</vt:lpstr>
      <vt:lpstr>лен</vt:lpstr>
      <vt:lpstr>подсолнечник</vt:lpstr>
      <vt:lpstr>соя</vt:lpstr>
      <vt:lpstr>рапс</vt:lpstr>
      <vt:lpstr>картоф и овощ</vt:lpstr>
      <vt:lpstr>'картоф и овощ'!Заголовки_для_печати</vt:lpstr>
      <vt:lpstr>кукуруза!Заголовки_для_печати</vt:lpstr>
      <vt:lpstr>подкорм!Заголовки_для_печати</vt:lpstr>
      <vt:lpstr>'пшен и ячме'!Заголовки_для_печати</vt:lpstr>
      <vt:lpstr>рапс!Заголовки_для_печати</vt:lpstr>
      <vt:lpstr>соя!Заголовки_для_печати</vt:lpstr>
      <vt:lpstr>'яров.сев и зерновые'!Заголовки_для_печати</vt:lpstr>
      <vt:lpstr>'картоф и овощ'!Область_печати</vt:lpstr>
      <vt:lpstr>кукуруза!Область_печати</vt:lpstr>
      <vt:lpstr>подкорм!Область_печати</vt:lpstr>
      <vt:lpstr>подсолнечник!Область_печати</vt:lpstr>
      <vt:lpstr>'пшен и ячме'!Область_печати</vt:lpstr>
      <vt:lpstr>рапс!Область_печати</vt:lpstr>
      <vt:lpstr>свекла!Область_печати</vt:lpstr>
      <vt:lpstr>соя!Область_печати</vt:lpstr>
      <vt:lpstr>'яров.сев и зерновые'!Область_печати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Серегина Лилия Ивановна</dc:creator>
  <cp:lastModifiedBy>Россинская Ольга Владимировна</cp:lastModifiedBy>
  <cp:lastPrinted>2018-05-11T13:27:36Z</cp:lastPrinted>
  <dcterms:created xsi:type="dcterms:W3CDTF">2018-03-16T08:23:43Z</dcterms:created>
  <dcterms:modified xsi:type="dcterms:W3CDTF">2018-05-11T14:00:55Z</dcterms:modified>
</cp:coreProperties>
</file>